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DIÁRIAS!$F$1:$F$2338</definedName>
  </definedNames>
  <calcPr calcId="152511"/>
</workbook>
</file>

<file path=xl/calcChain.xml><?xml version="1.0" encoding="utf-8"?>
<calcChain xmlns="http://schemas.openxmlformats.org/spreadsheetml/2006/main">
  <c r="F97" i="7" l="1"/>
  <c r="F96" i="7"/>
  <c r="H97" i="7"/>
  <c r="G97" i="7"/>
  <c r="E97" i="7"/>
  <c r="H96" i="7"/>
  <c r="E96" i="7"/>
  <c r="H95" i="7"/>
  <c r="G95" i="7"/>
  <c r="F95" i="7"/>
  <c r="E95" i="7"/>
  <c r="L91" i="7"/>
  <c r="K91" i="7"/>
  <c r="D91" i="7"/>
  <c r="C91" i="7"/>
  <c r="B91" i="7"/>
  <c r="L50" i="7" l="1"/>
  <c r="L42" i="7" l="1"/>
  <c r="L30" i="7" l="1"/>
  <c r="L19" i="7" l="1"/>
  <c r="L15" i="7" l="1"/>
  <c r="L8" i="7" l="1"/>
  <c r="L5" i="7"/>
</calcChain>
</file>

<file path=xl/sharedStrings.xml><?xml version="1.0" encoding="utf-8"?>
<sst xmlns="http://schemas.openxmlformats.org/spreadsheetml/2006/main" count="465" uniqueCount="164">
  <si>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</si>
  <si>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</si>
  <si>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</si>
  <si>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</si>
  <si>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</si>
  <si>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</si>
  <si>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</si>
  <si>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</si>
  <si>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</si>
  <si>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</si>
  <si>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</si>
  <si>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</si>
  <si>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</si>
  <si>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</si>
  <si>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</si>
  <si>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</si>
  <si>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</si>
  <si>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</si>
  <si>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</si>
  <si>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</si>
  <si>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</si>
  <si>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</si>
  <si>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</si>
  <si>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</si>
  <si>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</si>
  <si>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</si>
  <si>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</si>
  <si>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</si>
  <si>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</si>
  <si>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Victor Hugo Pereira Ferreira</t>
  </si>
  <si>
    <t>PLÉNARIO</t>
  </si>
  <si>
    <t>FEVEREIRO</t>
  </si>
  <si>
    <t>CED</t>
  </si>
  <si>
    <t>Brasília/DF</t>
  </si>
  <si>
    <t>Conselheira</t>
  </si>
  <si>
    <t>CEPEF</t>
  </si>
  <si>
    <t>São Paulo/SP</t>
  </si>
  <si>
    <t>COA</t>
  </si>
  <si>
    <t>Sousa/PB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</si>
  <si>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</si>
  <si>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</si>
  <si>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</si>
  <si>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</si>
  <si>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</si>
  <si>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Reunião mensal da Comissão de Exercício Profissional, Ensino e Formação - CEPEF - CAU/PB</t>
  </si>
  <si>
    <t>Renata de Sousa e Nobrega</t>
  </si>
  <si>
    <t>Reunião mensal da Comissão de Ética e Disciplina - CED - CAU/PB</t>
  </si>
  <si>
    <t>Ricardo Victor de Mendonça Vidal</t>
  </si>
  <si>
    <t>Encontro de Presidentes do CAU</t>
  </si>
  <si>
    <t>Reunião mensal da Comissão de Organização e Administração - COA - CAU/PB</t>
  </si>
  <si>
    <t>Fiscalização</t>
  </si>
  <si>
    <t>Ações planejadas da fiscalização pelo interior do estado nas cidades de Cajazeiras,</t>
  </si>
  <si>
    <t>19 A 23/02/2018</t>
  </si>
  <si>
    <t xml:space="preserve">Patos, Pombal e Sousa/PB </t>
  </si>
  <si>
    <t xml:space="preserve">Fórum de Presidentes e 24ª Reunião Plenária Ampliada Ordinária do CAU/BR </t>
  </si>
  <si>
    <t>22 A 23/02/2018</t>
  </si>
  <si>
    <t>MARÇO</t>
  </si>
  <si>
    <t>Funcionária</t>
  </si>
  <si>
    <t>Mariane Lourenço Dâmaso</t>
  </si>
  <si>
    <t>Campina Grande/PB</t>
  </si>
  <si>
    <t>Ações planejadas da fiscalização  na cidade de Campina Grande/PB</t>
  </si>
  <si>
    <t>ABRIL</t>
  </si>
  <si>
    <t xml:space="preserve">2º Fórum de Presidentes </t>
  </si>
  <si>
    <t>05 e 06/04/2018</t>
  </si>
  <si>
    <t>Itaporanga/PB</t>
  </si>
  <si>
    <t>Ações planejadas da fiscalização pelo interior do estado nas cidades de Patos, Coremas,</t>
  </si>
  <si>
    <t>09 e 13/04/2018</t>
  </si>
  <si>
    <t>Piancó e Itaporanga/PB</t>
  </si>
  <si>
    <t>Welison Araújo Silveira</t>
  </si>
  <si>
    <t>Palestra na FACISA  no curso de Arquitetura e Urbanismo</t>
  </si>
  <si>
    <t>Taperoá/PB</t>
  </si>
  <si>
    <t>Ações planejadas da fiscalização pelo interior do estado nas cidades de Santa Luzia,</t>
  </si>
  <si>
    <t>23 A 27/04/2018</t>
  </si>
  <si>
    <t>São Mamede, Teixeira e Taperoá/PB</t>
  </si>
  <si>
    <t>MAIO</t>
  </si>
  <si>
    <t>Recife/PE</t>
  </si>
  <si>
    <t>"Encontro CAU/PE 2018: Novos Rumos - Novos Dasafios</t>
  </si>
  <si>
    <t>Esperança/PB</t>
  </si>
  <si>
    <t>Ações planejadas da fiscalização pelo interior do estado nas cidades de Soledade,</t>
  </si>
  <si>
    <t>15 a 18/05/2018</t>
  </si>
  <si>
    <t>Campina Grande, Puxinanã e Esperança/PB</t>
  </si>
  <si>
    <t>Fabíola Bessa de Carvalho</t>
  </si>
  <si>
    <t xml:space="preserve"> 2º Encontro das Assessorias de Comunicação dos CAU/UF</t>
  </si>
  <si>
    <t>17 e 18/05/2018</t>
  </si>
  <si>
    <t>Mércia Valéria Pinho do Nascimento</t>
  </si>
  <si>
    <t xml:space="preserve">6º Treinamento Técnico das Assessorias Técnica e Jurídica das Comissões de Ética </t>
  </si>
  <si>
    <t>Capacitação</t>
  </si>
  <si>
    <t>e Disciplina do CAU</t>
  </si>
  <si>
    <t>CPFI</t>
  </si>
  <si>
    <t>Reunião mensal da Comissão de Planejamento e Finanças - CPFI - CAU/PB</t>
  </si>
  <si>
    <t xml:space="preserve">3º Fórum de Presidentes e 25ª Reunião Plenária Ampliada Ordinária do CAU/BR </t>
  </si>
  <si>
    <t>24 e 25/05/2018</t>
  </si>
  <si>
    <t>JUNHO</t>
  </si>
  <si>
    <t>Ações planejadas da fiscalização  na cidade de Lagoa Seca e Campina Grande/PB</t>
  </si>
  <si>
    <t>Sumé/PB</t>
  </si>
  <si>
    <t>Ações planejadas da fiscalização pelo interior do estado nas cidades de Cabaceiras,</t>
  </si>
  <si>
    <t>18 a 21/06/2018</t>
  </si>
  <si>
    <t>Monteiro e Sumé/PB</t>
  </si>
  <si>
    <t>3º Seminário Técnico do Centro de Serviços Compartilhados</t>
  </si>
  <si>
    <t>25 a 27/06/2018</t>
  </si>
  <si>
    <t>Rio de Janeiro/RJ</t>
  </si>
  <si>
    <t>Fórum de Presidentes</t>
  </si>
  <si>
    <t>28 e 29/06/2018</t>
  </si>
  <si>
    <t>JULHO</t>
  </si>
  <si>
    <t>Reunião da Comissão de Exercício Profissional, Ensino e Formação - CEPEF - CAU/PB</t>
  </si>
  <si>
    <t>Reunião mensal da Comissão de Ética e Disciplina - CED - CAU/PB</t>
  </si>
  <si>
    <t>Lagoa de Dentro/PB</t>
  </si>
  <si>
    <t xml:space="preserve">Ações planejadas da fiscalização pelo interior do estado nas cidades de  Guarabira, </t>
  </si>
  <si>
    <t>23 a 26/07/2018</t>
  </si>
  <si>
    <t>Bananeiras, Solânea e Lagoa de Dentro/PB.</t>
  </si>
  <si>
    <t>Guarabira-PB</t>
  </si>
  <si>
    <t>Audiência do Proc. 0806341-75.2017.4.05.8200  na Justiça Federal de Guarabira-PB</t>
  </si>
  <si>
    <t>Reunião Plénaria Ordinária Nº 077 do CAU/PB</t>
  </si>
  <si>
    <t>Andréia Carvalho Solha</t>
  </si>
  <si>
    <t> Seminário de Planejamento, Finanças e Auditoria do CAU</t>
  </si>
  <si>
    <t>02 a 03/08/2018</t>
  </si>
  <si>
    <t>Ernani Henrique dos Santos Junior</t>
  </si>
  <si>
    <t>AGOSTO</t>
  </si>
  <si>
    <t>Mônica C. Vieira Smith</t>
  </si>
  <si>
    <t>Seminário de Planejamento, Finanças e Auditoria do CAU</t>
  </si>
  <si>
    <t>02 e 03/08/2018</t>
  </si>
  <si>
    <t>Reunião da Comissão de Exercício Profissional, Ensino e Formação - CEPEF - CAU/PB</t>
  </si>
  <si>
    <t>03/08/2018</t>
  </si>
  <si>
    <t>13/08/2018</t>
  </si>
  <si>
    <t>Ingá/PB</t>
  </si>
  <si>
    <t>Ações planejadas da fiscalização pelo interior do estado na cidade de Ingá/PB</t>
  </si>
  <si>
    <t>15/08/2018</t>
  </si>
  <si>
    <t xml:space="preserve">Fórum de Presidentes e 26ª Reunião Plenária Ampliada Ordinária do CAU/BR </t>
  </si>
  <si>
    <t>16 e 17/08/2018</t>
  </si>
  <si>
    <t>Boqueirão/PB</t>
  </si>
  <si>
    <t>Comparecer a 10ª  Delegacia Distrital para registrar Boletim de Ocorrência ref. a susposta</t>
  </si>
  <si>
    <t>17/08/2018</t>
  </si>
  <si>
    <t xml:space="preserve"> prática de exercício ilegal da profissão</t>
  </si>
  <si>
    <t>Mogeiro/PB</t>
  </si>
  <si>
    <t>Ações planejadas da fiscalização pelo interior do estado na cidade de Mogeiro/PB</t>
  </si>
  <si>
    <t>Itabaiana/PB</t>
  </si>
  <si>
    <t>Ações planejadas da fiscalização pelo interior do estado na cidade de Itabaiana/PB</t>
  </si>
  <si>
    <t>20/08/2018</t>
  </si>
  <si>
    <t>Pilar/PB</t>
  </si>
  <si>
    <t>Ações planejadas da fiscalização pelo interior do estado na cidade de Pilar/PB</t>
  </si>
  <si>
    <t>22/08/2019</t>
  </si>
  <si>
    <t>Washington Dionísio Sobrinho</t>
  </si>
  <si>
    <t>15º Seminário Regional da CED-CAU/BR</t>
  </si>
  <si>
    <t>23 e 24/08/2018</t>
  </si>
  <si>
    <t>PLENÁRIO</t>
  </si>
  <si>
    <t>Reunião Plenária Ordinária Nº 078/2018 do CAU/PB</t>
  </si>
  <si>
    <t>Período: Janeiro a Setembro de 2018</t>
  </si>
  <si>
    <t>SETEMBRO</t>
  </si>
  <si>
    <t>Giovanni Soares de Alencar</t>
  </si>
  <si>
    <t>Modesto Cavalcanti de A. Neto</t>
  </si>
  <si>
    <t>Ações planejadas da fiscalização pelo interior do estado na cidade de Cajazeiras e Sousa/PB</t>
  </si>
  <si>
    <t>10 e 14/09/2018</t>
  </si>
  <si>
    <t>Yngrid Cabral Lima da Costa</t>
  </si>
  <si>
    <t>7º Treinamento Téc. das Asses. Técnica e Jurídica das Comissões de Ética e Disciplina do CAU</t>
  </si>
  <si>
    <t>13 e 14/09/2018</t>
  </si>
  <si>
    <t>Sorriso/MT</t>
  </si>
  <si>
    <t>Perspectiva e Mudanças "MINDSET" de Profissionais e Futuros Profissionais</t>
  </si>
  <si>
    <t>3º Encontro Regional de Fiscalização do Nordeste</t>
  </si>
  <si>
    <t>27 e 28/09/2018</t>
  </si>
  <si>
    <t>Natal/RN</t>
  </si>
  <si>
    <t>Reunião Técnica da COA-CAU/BR com as COA-CAU/UF da Região Nordeste</t>
  </si>
  <si>
    <t>Reunião Plenária Ordinária Nº 079/2018 do CAU/PB</t>
  </si>
  <si>
    <t>Ações planejadas de fiscalização pelo interior do estado na cidade de Campina Grande/PB</t>
  </si>
  <si>
    <t>Proferir Palestra na turma de Arq. e Urb. na UNIFACISA, na disc. de Legislação Profissiona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</si>
</sst>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left" vertical="center"/>
    </xf>
    <xf numFmtId="4" fontId="5" fillId="2" borderId="19" xfId="0" applyNumberFormat="1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vertical="center"/>
    </xf>
    <xf numFmtId="4" fontId="10" fillId="4" borderId="12" xfId="0" applyNumberFormat="1" applyFont="1" applyFill="1" applyBorder="1" applyAlignment="1">
      <alignment horizontal="center" vertical="center"/>
    </xf>
    <xf numFmtId="14" fontId="6" fillId="4" borderId="20" xfId="0" applyNumberFormat="1" applyFont="1" applyFill="1" applyBorder="1" applyAlignment="1">
      <alignment horizontal="center" vertical="center"/>
    </xf>
    <xf numFmtId="4" fontId="6" fillId="4" borderId="20" xfId="0" applyNumberFormat="1" applyFont="1" applyFill="1" applyBorder="1" applyAlignment="1">
      <alignment horizontal="right" vertical="center"/>
    </xf>
    <xf numFmtId="4" fontId="10" fillId="4" borderId="8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left" vertical="center"/>
    </xf>
    <xf numFmtId="4" fontId="6" fillId="4" borderId="9" xfId="0" applyNumberFormat="1" applyFont="1" applyFill="1" applyBorder="1" applyAlignment="1">
      <alignment horizontal="left" vertical="center"/>
    </xf>
    <xf numFmtId="4" fontId="6" fillId="4" borderId="20" xfId="0" applyNumberFormat="1" applyFont="1" applyFill="1" applyBorder="1" applyAlignment="1">
      <alignment horizontal="left" vertical="center"/>
    </xf>
    <xf numFmtId="4" fontId="6" fillId="4" borderId="11" xfId="0" applyNumberFormat="1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vertical="center"/>
    </xf>
    <xf numFmtId="4" fontId="11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14" fontId="6" fillId="2" borderId="3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right" vertical="center"/>
    </xf>
    <xf numFmtId="0" fontId="12" fillId="2" borderId="4" xfId="0" applyFont="1" applyFill="1" applyBorder="1"/>
    <xf numFmtId="4" fontId="0" fillId="2" borderId="20" xfId="0" applyNumberFormat="1" applyFont="1" applyFill="1" applyBorder="1" applyAlignment="1">
      <alignment horizontal="left" vertical="center"/>
    </xf>
    <xf numFmtId="4" fontId="6" fillId="2" borderId="19" xfId="0" applyNumberFormat="1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vertical="center"/>
    </xf>
    <xf numFmtId="4" fontId="11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/>
    <xf numFmtId="49" fontId="0" fillId="3" borderId="4" xfId="0" applyNumberForma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left" vertical="center"/>
    </xf>
    <xf numFmtId="4" fontId="11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left" vertical="center"/>
    </xf>
    <xf numFmtId="4" fontId="6" fillId="3" borderId="20" xfId="0" applyNumberFormat="1" applyFont="1" applyFill="1" applyBorder="1" applyAlignment="1">
      <alignment horizontal="left"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9" xfId="0" applyNumberFormat="1" applyFont="1" applyFill="1" applyBorder="1" applyAlignment="1">
      <alignment horizontal="right" vertical="center"/>
    </xf>
    <xf numFmtId="0" fontId="0" fillId="0" borderId="0" xfId="0" applyNumberFormat="1" applyBorder="1"/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left" vertical="center"/>
    </xf>
    <xf numFmtId="4" fontId="13" fillId="3" borderId="3" xfId="0" applyNumberFormat="1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left" vertical="center"/>
    </xf>
    <xf numFmtId="14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14" fontId="6" fillId="0" borderId="3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left" vertical="center"/>
    </xf>
    <xf numFmtId="0" fontId="0" fillId="0" borderId="4" xfId="0" applyFill="1" applyBorder="1"/>
    <xf numFmtId="0" fontId="0" fillId="0" borderId="2" xfId="0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9" fillId="0" borderId="3" xfId="0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38"/>
  <sheetViews>
    <sheetView tabSelected="1" topLeftCell="A70" workbookViewId="0">
      <selection activeCell="D100" sqref="D100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201" t="s">
        <v>28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204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207" t="s">
        <v>146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20</v>
      </c>
      <c r="B4" s="10" t="s">
        <v>3</v>
      </c>
      <c r="C4" s="10" t="s">
        <v>14</v>
      </c>
      <c r="D4" s="11" t="s">
        <v>12</v>
      </c>
      <c r="E4" s="12" t="s">
        <v>4</v>
      </c>
      <c r="F4" s="13" t="s">
        <v>13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85" t="s">
        <v>0</v>
      </c>
      <c r="B5" s="38">
        <v>0</v>
      </c>
      <c r="C5" s="38">
        <v>1</v>
      </c>
      <c r="D5" s="38">
        <v>1</v>
      </c>
      <c r="E5" s="39" t="s">
        <v>30</v>
      </c>
      <c r="F5" s="38" t="s">
        <v>34</v>
      </c>
      <c r="G5" s="40" t="s">
        <v>40</v>
      </c>
      <c r="H5" s="41" t="s">
        <v>10</v>
      </c>
      <c r="I5" s="42" t="s">
        <v>41</v>
      </c>
      <c r="J5" s="43">
        <v>43103</v>
      </c>
      <c r="K5" s="44">
        <v>675</v>
      </c>
      <c r="L5" s="210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86"/>
      <c r="B6" s="38">
        <v>1</v>
      </c>
      <c r="C6" s="38">
        <v>0</v>
      </c>
      <c r="D6" s="38">
        <v>1</v>
      </c>
      <c r="E6" s="39" t="s">
        <v>30</v>
      </c>
      <c r="F6" s="38" t="s">
        <v>15</v>
      </c>
      <c r="G6" s="40" t="s">
        <v>39</v>
      </c>
      <c r="H6" s="45" t="s">
        <v>10</v>
      </c>
      <c r="I6" s="42" t="s">
        <v>41</v>
      </c>
      <c r="J6" s="46">
        <v>43103</v>
      </c>
      <c r="K6" s="44">
        <v>900</v>
      </c>
      <c r="L6" s="2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187"/>
      <c r="B7" s="38">
        <v>1</v>
      </c>
      <c r="C7" s="38">
        <v>0</v>
      </c>
      <c r="D7" s="38">
        <v>1</v>
      </c>
      <c r="E7" s="39" t="s">
        <v>42</v>
      </c>
      <c r="F7" s="38" t="s">
        <v>15</v>
      </c>
      <c r="G7" s="40" t="s">
        <v>39</v>
      </c>
      <c r="H7" s="45" t="s">
        <v>10</v>
      </c>
      <c r="I7" s="47" t="s">
        <v>43</v>
      </c>
      <c r="J7" s="48">
        <v>43115</v>
      </c>
      <c r="K7" s="44">
        <v>900</v>
      </c>
      <c r="L7" s="21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82" t="s">
        <v>31</v>
      </c>
      <c r="B8" s="35">
        <v>1</v>
      </c>
      <c r="C8" s="36">
        <v>0</v>
      </c>
      <c r="D8" s="35">
        <v>1</v>
      </c>
      <c r="E8" s="36" t="s">
        <v>35</v>
      </c>
      <c r="F8" s="35" t="s">
        <v>15</v>
      </c>
      <c r="G8" s="49" t="s">
        <v>39</v>
      </c>
      <c r="H8" s="50" t="s">
        <v>10</v>
      </c>
      <c r="I8" s="51" t="s">
        <v>44</v>
      </c>
      <c r="J8" s="37">
        <v>43133</v>
      </c>
      <c r="K8" s="52">
        <v>900</v>
      </c>
      <c r="L8" s="147">
        <f>K8+K9+K10+K11+K12+K13+K14</f>
        <v>8955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83"/>
      <c r="B9" s="35">
        <v>1</v>
      </c>
      <c r="C9" s="36">
        <v>0</v>
      </c>
      <c r="D9" s="35">
        <v>1</v>
      </c>
      <c r="E9" s="36" t="s">
        <v>32</v>
      </c>
      <c r="F9" s="35" t="s">
        <v>15</v>
      </c>
      <c r="G9" s="49" t="s">
        <v>45</v>
      </c>
      <c r="H9" s="50" t="s">
        <v>10</v>
      </c>
      <c r="I9" s="51" t="s">
        <v>46</v>
      </c>
      <c r="J9" s="37">
        <v>43136</v>
      </c>
      <c r="K9" s="52">
        <v>900</v>
      </c>
      <c r="L9" s="14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83"/>
      <c r="B10" s="35">
        <v>1</v>
      </c>
      <c r="C10" s="36">
        <v>0</v>
      </c>
      <c r="D10" s="35">
        <v>1</v>
      </c>
      <c r="E10" s="36" t="s">
        <v>42</v>
      </c>
      <c r="F10" s="35" t="s">
        <v>16</v>
      </c>
      <c r="G10" s="49" t="s">
        <v>47</v>
      </c>
      <c r="H10" s="50" t="s">
        <v>36</v>
      </c>
      <c r="I10" s="51" t="s">
        <v>48</v>
      </c>
      <c r="J10" s="37">
        <v>43139</v>
      </c>
      <c r="K10" s="52">
        <v>1200</v>
      </c>
      <c r="L10" s="14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83"/>
      <c r="B11" s="35">
        <v>0</v>
      </c>
      <c r="C11" s="36">
        <v>1</v>
      </c>
      <c r="D11" s="35">
        <v>1</v>
      </c>
      <c r="E11" s="36" t="s">
        <v>37</v>
      </c>
      <c r="F11" s="35" t="s">
        <v>15</v>
      </c>
      <c r="G11" s="49" t="s">
        <v>40</v>
      </c>
      <c r="H11" s="50" t="s">
        <v>10</v>
      </c>
      <c r="I11" s="51" t="s">
        <v>49</v>
      </c>
      <c r="J11" s="37">
        <v>43147</v>
      </c>
      <c r="K11" s="52">
        <v>675</v>
      </c>
      <c r="L11" s="14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83"/>
      <c r="B12" s="35">
        <v>4</v>
      </c>
      <c r="C12" s="36">
        <v>0</v>
      </c>
      <c r="D12" s="35">
        <v>0</v>
      </c>
      <c r="E12" s="182" t="s">
        <v>50</v>
      </c>
      <c r="F12" s="35" t="s">
        <v>17</v>
      </c>
      <c r="G12" s="49" t="s">
        <v>11</v>
      </c>
      <c r="H12" s="218" t="s">
        <v>38</v>
      </c>
      <c r="I12" s="53" t="s">
        <v>51</v>
      </c>
      <c r="J12" s="169" t="s">
        <v>52</v>
      </c>
      <c r="K12" s="52">
        <v>1440</v>
      </c>
      <c r="L12" s="14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83"/>
      <c r="B13" s="35">
        <v>4</v>
      </c>
      <c r="C13" s="36">
        <v>0</v>
      </c>
      <c r="D13" s="35">
        <v>0</v>
      </c>
      <c r="E13" s="184"/>
      <c r="F13" s="35" t="s">
        <v>17</v>
      </c>
      <c r="G13" s="49" t="s">
        <v>29</v>
      </c>
      <c r="H13" s="219"/>
      <c r="I13" s="51" t="s">
        <v>53</v>
      </c>
      <c r="J13" s="170"/>
      <c r="K13" s="52">
        <v>1440</v>
      </c>
      <c r="L13" s="14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184"/>
      <c r="B14" s="35">
        <v>3</v>
      </c>
      <c r="C14" s="36">
        <v>0</v>
      </c>
      <c r="D14" s="35">
        <v>1</v>
      </c>
      <c r="E14" s="36" t="s">
        <v>42</v>
      </c>
      <c r="F14" s="35" t="s">
        <v>16</v>
      </c>
      <c r="G14" s="49" t="s">
        <v>47</v>
      </c>
      <c r="H14" s="50" t="s">
        <v>33</v>
      </c>
      <c r="I14" s="51" t="s">
        <v>54</v>
      </c>
      <c r="J14" s="37" t="s">
        <v>55</v>
      </c>
      <c r="K14" s="52">
        <v>2400</v>
      </c>
      <c r="L14" s="21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213" t="s">
        <v>56</v>
      </c>
      <c r="B15" s="57">
        <v>1</v>
      </c>
      <c r="C15" s="58">
        <v>0</v>
      </c>
      <c r="D15" s="57">
        <v>1</v>
      </c>
      <c r="E15" s="58" t="s">
        <v>35</v>
      </c>
      <c r="F15" s="57" t="s">
        <v>15</v>
      </c>
      <c r="G15" s="59" t="s">
        <v>39</v>
      </c>
      <c r="H15" s="60" t="s">
        <v>10</v>
      </c>
      <c r="I15" s="61" t="s">
        <v>44</v>
      </c>
      <c r="J15" s="62">
        <v>43161</v>
      </c>
      <c r="K15" s="63">
        <v>900</v>
      </c>
      <c r="L15" s="215">
        <f>K15+K16+K17+K18</f>
        <v>2655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214"/>
      <c r="B16" s="57">
        <v>0</v>
      </c>
      <c r="C16" s="58">
        <v>1</v>
      </c>
      <c r="D16" s="57">
        <v>0</v>
      </c>
      <c r="E16" s="58" t="s">
        <v>50</v>
      </c>
      <c r="F16" s="57" t="s">
        <v>57</v>
      </c>
      <c r="G16" s="59" t="s">
        <v>58</v>
      </c>
      <c r="H16" s="64" t="s">
        <v>59</v>
      </c>
      <c r="I16" s="61" t="s">
        <v>60</v>
      </c>
      <c r="J16" s="62">
        <v>43167</v>
      </c>
      <c r="K16" s="63">
        <v>180</v>
      </c>
      <c r="L16" s="2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214"/>
      <c r="B17" s="57">
        <v>0</v>
      </c>
      <c r="C17" s="58">
        <v>1</v>
      </c>
      <c r="D17" s="57">
        <v>1</v>
      </c>
      <c r="E17" s="58" t="s">
        <v>32</v>
      </c>
      <c r="F17" s="57" t="s">
        <v>34</v>
      </c>
      <c r="G17" s="59" t="s">
        <v>40</v>
      </c>
      <c r="H17" s="60" t="s">
        <v>10</v>
      </c>
      <c r="I17" s="61" t="s">
        <v>46</v>
      </c>
      <c r="J17" s="62">
        <v>43171</v>
      </c>
      <c r="K17" s="63">
        <v>675</v>
      </c>
      <c r="L17" s="2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214"/>
      <c r="B18" s="57">
        <v>1</v>
      </c>
      <c r="C18" s="58">
        <v>0</v>
      </c>
      <c r="D18" s="57">
        <v>1</v>
      </c>
      <c r="E18" s="58" t="s">
        <v>32</v>
      </c>
      <c r="F18" s="57" t="s">
        <v>34</v>
      </c>
      <c r="G18" s="59" t="s">
        <v>45</v>
      </c>
      <c r="H18" s="60" t="s">
        <v>10</v>
      </c>
      <c r="I18" s="61" t="s">
        <v>46</v>
      </c>
      <c r="J18" s="62">
        <v>43171</v>
      </c>
      <c r="K18" s="63">
        <v>900</v>
      </c>
      <c r="L18" s="2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82" t="s">
        <v>61</v>
      </c>
      <c r="B19" s="35">
        <v>3</v>
      </c>
      <c r="C19" s="36">
        <v>0</v>
      </c>
      <c r="D19" s="35">
        <v>1</v>
      </c>
      <c r="E19" s="36" t="s">
        <v>42</v>
      </c>
      <c r="F19" s="35" t="s">
        <v>16</v>
      </c>
      <c r="G19" s="49" t="s">
        <v>47</v>
      </c>
      <c r="H19" s="66" t="s">
        <v>33</v>
      </c>
      <c r="I19" s="67" t="s">
        <v>62</v>
      </c>
      <c r="J19" s="37" t="s">
        <v>63</v>
      </c>
      <c r="K19" s="52">
        <v>2400</v>
      </c>
      <c r="L19" s="147">
        <f>K19+K20+K21+K22+K23+K24+K25+K26+K27+K28+K29</f>
        <v>11535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83"/>
      <c r="B20" s="35">
        <v>1</v>
      </c>
      <c r="C20" s="36">
        <v>0</v>
      </c>
      <c r="D20" s="35">
        <v>1</v>
      </c>
      <c r="E20" s="36" t="s">
        <v>35</v>
      </c>
      <c r="F20" s="35" t="s">
        <v>15</v>
      </c>
      <c r="G20" s="49" t="s">
        <v>39</v>
      </c>
      <c r="H20" s="55" t="s">
        <v>10</v>
      </c>
      <c r="I20" s="51" t="s">
        <v>44</v>
      </c>
      <c r="J20" s="37">
        <v>43196</v>
      </c>
      <c r="K20" s="52">
        <v>900</v>
      </c>
      <c r="L20" s="14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83"/>
      <c r="B21" s="54">
        <v>1</v>
      </c>
      <c r="C21" s="68">
        <v>0</v>
      </c>
      <c r="D21" s="54">
        <v>1</v>
      </c>
      <c r="E21" s="68" t="s">
        <v>32</v>
      </c>
      <c r="F21" s="54" t="s">
        <v>34</v>
      </c>
      <c r="G21" s="69" t="s">
        <v>45</v>
      </c>
      <c r="H21" s="66" t="s">
        <v>10</v>
      </c>
      <c r="I21" s="70" t="s">
        <v>46</v>
      </c>
      <c r="J21" s="56">
        <v>43199</v>
      </c>
      <c r="K21" s="52">
        <v>900</v>
      </c>
      <c r="L21" s="14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83"/>
      <c r="B22" s="35">
        <v>4</v>
      </c>
      <c r="C22" s="36">
        <v>0</v>
      </c>
      <c r="D22" s="35">
        <v>0</v>
      </c>
      <c r="E22" s="182" t="s">
        <v>50</v>
      </c>
      <c r="F22" s="35" t="s">
        <v>17</v>
      </c>
      <c r="G22" s="49" t="s">
        <v>11</v>
      </c>
      <c r="H22" s="218" t="s">
        <v>64</v>
      </c>
      <c r="I22" s="53" t="s">
        <v>65</v>
      </c>
      <c r="J22" s="160" t="s">
        <v>66</v>
      </c>
      <c r="K22" s="52">
        <v>1440</v>
      </c>
      <c r="L22" s="14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83"/>
      <c r="B23" s="35">
        <v>4</v>
      </c>
      <c r="C23" s="36">
        <v>0</v>
      </c>
      <c r="D23" s="35">
        <v>0</v>
      </c>
      <c r="E23" s="184"/>
      <c r="F23" s="35" t="s">
        <v>17</v>
      </c>
      <c r="G23" s="49" t="s">
        <v>29</v>
      </c>
      <c r="H23" s="219"/>
      <c r="I23" s="51" t="s">
        <v>67</v>
      </c>
      <c r="J23" s="161"/>
      <c r="K23" s="52">
        <v>1440</v>
      </c>
      <c r="L23" s="14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83"/>
      <c r="B24" s="35">
        <v>0</v>
      </c>
      <c r="C24" s="36">
        <v>1</v>
      </c>
      <c r="D24" s="35">
        <v>1</v>
      </c>
      <c r="E24" s="36" t="s">
        <v>42</v>
      </c>
      <c r="F24" s="35" t="s">
        <v>17</v>
      </c>
      <c r="G24" s="49" t="s">
        <v>68</v>
      </c>
      <c r="H24" s="71" t="s">
        <v>59</v>
      </c>
      <c r="I24" s="51" t="s">
        <v>69</v>
      </c>
      <c r="J24" s="37">
        <v>43206</v>
      </c>
      <c r="K24" s="52">
        <v>540</v>
      </c>
      <c r="L24" s="14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83"/>
      <c r="B25" s="35">
        <v>0</v>
      </c>
      <c r="C25" s="36">
        <v>1</v>
      </c>
      <c r="D25" s="35">
        <v>1</v>
      </c>
      <c r="E25" s="36" t="s">
        <v>32</v>
      </c>
      <c r="F25" s="35" t="s">
        <v>34</v>
      </c>
      <c r="G25" s="49" t="s">
        <v>40</v>
      </c>
      <c r="H25" s="55" t="s">
        <v>10</v>
      </c>
      <c r="I25" s="72" t="s">
        <v>49</v>
      </c>
      <c r="J25" s="56">
        <v>43210</v>
      </c>
      <c r="K25" s="52">
        <v>675</v>
      </c>
      <c r="L25" s="14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83"/>
      <c r="B26" s="35">
        <v>4</v>
      </c>
      <c r="C26" s="36">
        <v>0</v>
      </c>
      <c r="D26" s="35">
        <v>0</v>
      </c>
      <c r="E26" s="182" t="s">
        <v>50</v>
      </c>
      <c r="F26" s="35" t="s">
        <v>17</v>
      </c>
      <c r="G26" s="49" t="s">
        <v>11</v>
      </c>
      <c r="H26" s="218" t="s">
        <v>70</v>
      </c>
      <c r="I26" s="53" t="s">
        <v>71</v>
      </c>
      <c r="J26" s="169" t="s">
        <v>72</v>
      </c>
      <c r="K26" s="52">
        <v>1440</v>
      </c>
      <c r="L26" s="14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83"/>
      <c r="B27" s="35">
        <v>4</v>
      </c>
      <c r="C27" s="36">
        <v>0</v>
      </c>
      <c r="D27" s="35">
        <v>0</v>
      </c>
      <c r="E27" s="184"/>
      <c r="F27" s="35" t="s">
        <v>57</v>
      </c>
      <c r="G27" s="49" t="s">
        <v>58</v>
      </c>
      <c r="H27" s="219"/>
      <c r="I27" s="51" t="s">
        <v>73</v>
      </c>
      <c r="J27" s="170"/>
      <c r="K27" s="52">
        <v>1440</v>
      </c>
      <c r="L27" s="14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83"/>
      <c r="B28" s="35">
        <v>0</v>
      </c>
      <c r="C28" s="36">
        <v>1</v>
      </c>
      <c r="D28" s="35">
        <v>0</v>
      </c>
      <c r="E28" s="182" t="s">
        <v>50</v>
      </c>
      <c r="F28" s="35" t="s">
        <v>17</v>
      </c>
      <c r="G28" s="49" t="s">
        <v>11</v>
      </c>
      <c r="H28" s="165" t="s">
        <v>59</v>
      </c>
      <c r="I28" s="167" t="s">
        <v>60</v>
      </c>
      <c r="J28" s="169">
        <v>43220</v>
      </c>
      <c r="K28" s="52">
        <v>180</v>
      </c>
      <c r="L28" s="14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84"/>
      <c r="B29" s="35">
        <v>0</v>
      </c>
      <c r="C29" s="36">
        <v>1</v>
      </c>
      <c r="D29" s="35">
        <v>0</v>
      </c>
      <c r="E29" s="184"/>
      <c r="F29" s="35" t="s">
        <v>57</v>
      </c>
      <c r="G29" s="49" t="s">
        <v>58</v>
      </c>
      <c r="H29" s="166"/>
      <c r="I29" s="168"/>
      <c r="J29" s="170"/>
      <c r="K29" s="52">
        <v>180</v>
      </c>
      <c r="L29" s="21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85" t="s">
        <v>74</v>
      </c>
      <c r="B30" s="73">
        <v>1</v>
      </c>
      <c r="C30" s="74">
        <v>0</v>
      </c>
      <c r="D30" s="73">
        <v>1</v>
      </c>
      <c r="E30" s="74" t="s">
        <v>35</v>
      </c>
      <c r="F30" s="73" t="s">
        <v>15</v>
      </c>
      <c r="G30" s="75" t="s">
        <v>39</v>
      </c>
      <c r="H30" s="76" t="s">
        <v>10</v>
      </c>
      <c r="I30" s="77" t="s">
        <v>44</v>
      </c>
      <c r="J30" s="78">
        <v>43224</v>
      </c>
      <c r="K30" s="79">
        <v>900</v>
      </c>
      <c r="L30" s="188">
        <f>K30+K31+K32+K33+K34+K35+K36+K37+K38+K39+K40+K41</f>
        <v>14835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86"/>
      <c r="B31" s="73">
        <v>1</v>
      </c>
      <c r="C31" s="74">
        <v>0</v>
      </c>
      <c r="D31" s="73">
        <v>1</v>
      </c>
      <c r="E31" s="74" t="s">
        <v>42</v>
      </c>
      <c r="F31" s="73" t="s">
        <v>16</v>
      </c>
      <c r="G31" s="75" t="s">
        <v>47</v>
      </c>
      <c r="H31" s="80" t="s">
        <v>75</v>
      </c>
      <c r="I31" s="77" t="s">
        <v>76</v>
      </c>
      <c r="J31" s="78">
        <v>43227</v>
      </c>
      <c r="K31" s="81">
        <v>1200</v>
      </c>
      <c r="L31" s="18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86"/>
      <c r="B32" s="65">
        <v>1</v>
      </c>
      <c r="C32" s="82">
        <v>0</v>
      </c>
      <c r="D32" s="65">
        <v>1</v>
      </c>
      <c r="E32" s="82" t="s">
        <v>32</v>
      </c>
      <c r="F32" s="65" t="s">
        <v>34</v>
      </c>
      <c r="G32" s="83" t="s">
        <v>45</v>
      </c>
      <c r="H32" s="84" t="s">
        <v>10</v>
      </c>
      <c r="I32" s="85" t="s">
        <v>46</v>
      </c>
      <c r="J32" s="78">
        <v>43234</v>
      </c>
      <c r="K32" s="81">
        <v>900</v>
      </c>
      <c r="L32" s="18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86"/>
      <c r="B33" s="73">
        <v>3</v>
      </c>
      <c r="C33" s="74">
        <v>0</v>
      </c>
      <c r="D33" s="73">
        <v>0</v>
      </c>
      <c r="E33" s="185" t="s">
        <v>50</v>
      </c>
      <c r="F33" s="73" t="s">
        <v>17</v>
      </c>
      <c r="G33" s="75" t="s">
        <v>11</v>
      </c>
      <c r="H33" s="191" t="s">
        <v>77</v>
      </c>
      <c r="I33" s="86" t="s">
        <v>78</v>
      </c>
      <c r="J33" s="193" t="s">
        <v>79</v>
      </c>
      <c r="K33" s="81">
        <v>1080</v>
      </c>
      <c r="L33" s="18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86"/>
      <c r="B34" s="73">
        <v>3</v>
      </c>
      <c r="C34" s="74">
        <v>0</v>
      </c>
      <c r="D34" s="73">
        <v>0</v>
      </c>
      <c r="E34" s="187"/>
      <c r="F34" s="73" t="s">
        <v>17</v>
      </c>
      <c r="G34" s="75" t="s">
        <v>29</v>
      </c>
      <c r="H34" s="192"/>
      <c r="I34" s="77" t="s">
        <v>80</v>
      </c>
      <c r="J34" s="194"/>
      <c r="K34" s="81">
        <v>1080</v>
      </c>
      <c r="L34" s="18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86"/>
      <c r="B35" s="73">
        <v>3</v>
      </c>
      <c r="C35" s="74">
        <v>0</v>
      </c>
      <c r="D35" s="73">
        <v>1</v>
      </c>
      <c r="E35" s="74" t="s">
        <v>42</v>
      </c>
      <c r="F35" s="73" t="s">
        <v>57</v>
      </c>
      <c r="G35" s="75" t="s">
        <v>81</v>
      </c>
      <c r="H35" s="76" t="s">
        <v>33</v>
      </c>
      <c r="I35" s="77" t="s">
        <v>82</v>
      </c>
      <c r="J35" s="78" t="s">
        <v>83</v>
      </c>
      <c r="K35" s="81">
        <v>1920</v>
      </c>
      <c r="L35" s="18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86"/>
      <c r="B36" s="73">
        <v>2</v>
      </c>
      <c r="C36" s="74">
        <v>0</v>
      </c>
      <c r="D36" s="73">
        <v>1</v>
      </c>
      <c r="E36" s="74" t="s">
        <v>42</v>
      </c>
      <c r="F36" s="73" t="s">
        <v>57</v>
      </c>
      <c r="G36" s="87" t="s">
        <v>84</v>
      </c>
      <c r="H36" s="195" t="s">
        <v>33</v>
      </c>
      <c r="I36" s="86" t="s">
        <v>85</v>
      </c>
      <c r="J36" s="193">
        <v>43238</v>
      </c>
      <c r="K36" s="81">
        <v>1440</v>
      </c>
      <c r="L36" s="18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86"/>
      <c r="B37" s="73">
        <v>2</v>
      </c>
      <c r="C37" s="74">
        <v>0</v>
      </c>
      <c r="D37" s="73">
        <v>1</v>
      </c>
      <c r="E37" s="88" t="s">
        <v>86</v>
      </c>
      <c r="F37" s="73" t="s">
        <v>17</v>
      </c>
      <c r="G37" s="75" t="s">
        <v>68</v>
      </c>
      <c r="H37" s="196"/>
      <c r="I37" s="77" t="s">
        <v>87</v>
      </c>
      <c r="J37" s="194"/>
      <c r="K37" s="81">
        <v>1440</v>
      </c>
      <c r="L37" s="18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86"/>
      <c r="B38" s="65">
        <v>1</v>
      </c>
      <c r="C38" s="82">
        <v>0</v>
      </c>
      <c r="D38" s="65">
        <v>1</v>
      </c>
      <c r="E38" s="88" t="s">
        <v>88</v>
      </c>
      <c r="F38" s="65" t="s">
        <v>34</v>
      </c>
      <c r="G38" s="83" t="s">
        <v>45</v>
      </c>
      <c r="H38" s="84" t="s">
        <v>10</v>
      </c>
      <c r="I38" s="85" t="s">
        <v>89</v>
      </c>
      <c r="J38" s="78">
        <v>43241</v>
      </c>
      <c r="K38" s="81">
        <v>900</v>
      </c>
      <c r="L38" s="18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86"/>
      <c r="B39" s="73">
        <v>3</v>
      </c>
      <c r="C39" s="74">
        <v>0</v>
      </c>
      <c r="D39" s="73">
        <v>1</v>
      </c>
      <c r="E39" s="74" t="s">
        <v>42</v>
      </c>
      <c r="F39" s="73" t="s">
        <v>16</v>
      </c>
      <c r="G39" s="75" t="s">
        <v>47</v>
      </c>
      <c r="H39" s="76" t="s">
        <v>33</v>
      </c>
      <c r="I39" s="89" t="s">
        <v>90</v>
      </c>
      <c r="J39" s="78" t="s">
        <v>91</v>
      </c>
      <c r="K39" s="81">
        <v>2400</v>
      </c>
      <c r="L39" s="18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86"/>
      <c r="B40" s="73">
        <v>0</v>
      </c>
      <c r="C40" s="74">
        <v>1</v>
      </c>
      <c r="D40" s="73">
        <v>1</v>
      </c>
      <c r="E40" s="74" t="s">
        <v>37</v>
      </c>
      <c r="F40" s="73" t="s">
        <v>34</v>
      </c>
      <c r="G40" s="75" t="s">
        <v>40</v>
      </c>
      <c r="H40" s="76" t="s">
        <v>10</v>
      </c>
      <c r="I40" s="90" t="s">
        <v>49</v>
      </c>
      <c r="J40" s="78">
        <v>43243</v>
      </c>
      <c r="K40" s="81">
        <v>675</v>
      </c>
      <c r="L40" s="18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87"/>
      <c r="B41" s="73">
        <v>1</v>
      </c>
      <c r="C41" s="74">
        <v>0</v>
      </c>
      <c r="D41" s="73">
        <v>1</v>
      </c>
      <c r="E41" s="74" t="s">
        <v>35</v>
      </c>
      <c r="F41" s="73" t="s">
        <v>15</v>
      </c>
      <c r="G41" s="75" t="s">
        <v>39</v>
      </c>
      <c r="H41" s="76" t="s">
        <v>10</v>
      </c>
      <c r="I41" s="77" t="s">
        <v>44</v>
      </c>
      <c r="J41" s="78">
        <v>43250</v>
      </c>
      <c r="K41" s="81">
        <v>900</v>
      </c>
      <c r="L41" s="19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71" t="s">
        <v>92</v>
      </c>
      <c r="B42" s="92">
        <v>0</v>
      </c>
      <c r="C42" s="93">
        <v>1</v>
      </c>
      <c r="D42" s="92">
        <v>0</v>
      </c>
      <c r="E42" s="93" t="s">
        <v>50</v>
      </c>
      <c r="F42" s="92" t="s">
        <v>17</v>
      </c>
      <c r="G42" s="94" t="s">
        <v>29</v>
      </c>
      <c r="H42" s="95" t="s">
        <v>59</v>
      </c>
      <c r="I42" s="174" t="s">
        <v>93</v>
      </c>
      <c r="J42" s="96">
        <v>43257</v>
      </c>
      <c r="K42" s="97">
        <v>180</v>
      </c>
      <c r="L42" s="162">
        <f>SUM(K42:K49)</f>
        <v>8160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72"/>
      <c r="B43" s="92">
        <v>0</v>
      </c>
      <c r="C43" s="93">
        <v>1</v>
      </c>
      <c r="D43" s="92">
        <v>0</v>
      </c>
      <c r="E43" s="93" t="s">
        <v>50</v>
      </c>
      <c r="F43" s="92" t="s">
        <v>17</v>
      </c>
      <c r="G43" s="94" t="s">
        <v>68</v>
      </c>
      <c r="H43" s="98" t="s">
        <v>59</v>
      </c>
      <c r="I43" s="175"/>
      <c r="J43" s="99">
        <v>43257</v>
      </c>
      <c r="K43" s="97">
        <v>180</v>
      </c>
      <c r="L43" s="16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72"/>
      <c r="B44" s="92">
        <v>1</v>
      </c>
      <c r="C44" s="93">
        <v>0</v>
      </c>
      <c r="D44" s="92">
        <v>1</v>
      </c>
      <c r="E44" s="93" t="s">
        <v>32</v>
      </c>
      <c r="F44" s="92" t="s">
        <v>34</v>
      </c>
      <c r="G44" s="94" t="s">
        <v>45</v>
      </c>
      <c r="H44" s="100" t="s">
        <v>10</v>
      </c>
      <c r="I44" s="101" t="s">
        <v>46</v>
      </c>
      <c r="J44" s="102">
        <v>43262</v>
      </c>
      <c r="K44" s="97">
        <v>900</v>
      </c>
      <c r="L44" s="16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72"/>
      <c r="B45" s="92">
        <v>3</v>
      </c>
      <c r="C45" s="93">
        <v>0</v>
      </c>
      <c r="D45" s="92">
        <v>0</v>
      </c>
      <c r="E45" s="176" t="s">
        <v>50</v>
      </c>
      <c r="F45" s="92" t="s">
        <v>17</v>
      </c>
      <c r="G45" s="94" t="s">
        <v>11</v>
      </c>
      <c r="H45" s="178" t="s">
        <v>94</v>
      </c>
      <c r="I45" s="103" t="s">
        <v>95</v>
      </c>
      <c r="J45" s="180" t="s">
        <v>96</v>
      </c>
      <c r="K45" s="97">
        <v>1080</v>
      </c>
      <c r="L45" s="16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72"/>
      <c r="B46" s="92">
        <v>3</v>
      </c>
      <c r="C46" s="93">
        <v>0</v>
      </c>
      <c r="D46" s="92">
        <v>0</v>
      </c>
      <c r="E46" s="177"/>
      <c r="F46" s="92" t="s">
        <v>57</v>
      </c>
      <c r="G46" s="94" t="s">
        <v>58</v>
      </c>
      <c r="H46" s="179"/>
      <c r="I46" s="104" t="s">
        <v>97</v>
      </c>
      <c r="J46" s="181"/>
      <c r="K46" s="97">
        <v>1080</v>
      </c>
      <c r="L46" s="16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72"/>
      <c r="B47" s="92">
        <v>1</v>
      </c>
      <c r="C47" s="93">
        <v>0</v>
      </c>
      <c r="D47" s="92">
        <v>1</v>
      </c>
      <c r="E47" s="93" t="s">
        <v>88</v>
      </c>
      <c r="F47" s="92" t="s">
        <v>15</v>
      </c>
      <c r="G47" s="94" t="s">
        <v>39</v>
      </c>
      <c r="H47" s="100" t="s">
        <v>10</v>
      </c>
      <c r="I47" s="105" t="s">
        <v>89</v>
      </c>
      <c r="J47" s="102">
        <v>43269</v>
      </c>
      <c r="K47" s="97">
        <v>900</v>
      </c>
      <c r="L47" s="16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72"/>
      <c r="B48" s="92">
        <v>2</v>
      </c>
      <c r="C48" s="93">
        <v>0</v>
      </c>
      <c r="D48" s="92">
        <v>1</v>
      </c>
      <c r="E48" s="93" t="s">
        <v>50</v>
      </c>
      <c r="F48" s="92" t="s">
        <v>17</v>
      </c>
      <c r="G48" s="94" t="s">
        <v>11</v>
      </c>
      <c r="H48" s="100" t="s">
        <v>33</v>
      </c>
      <c r="I48" s="104" t="s">
        <v>98</v>
      </c>
      <c r="J48" s="102" t="s">
        <v>99</v>
      </c>
      <c r="K48" s="97">
        <v>1440</v>
      </c>
      <c r="L48" s="16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73"/>
      <c r="B49" s="92">
        <v>3</v>
      </c>
      <c r="C49" s="93">
        <v>0</v>
      </c>
      <c r="D49" s="92">
        <v>1</v>
      </c>
      <c r="E49" s="93" t="s">
        <v>42</v>
      </c>
      <c r="F49" s="92" t="s">
        <v>16</v>
      </c>
      <c r="G49" s="94" t="s">
        <v>47</v>
      </c>
      <c r="H49" s="100" t="s">
        <v>100</v>
      </c>
      <c r="I49" s="106" t="s">
        <v>101</v>
      </c>
      <c r="J49" s="102" t="s">
        <v>102</v>
      </c>
      <c r="K49" s="97">
        <v>2400</v>
      </c>
      <c r="L49" s="16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220" t="s">
        <v>103</v>
      </c>
      <c r="B50" s="110">
        <v>1</v>
      </c>
      <c r="C50" s="111">
        <v>0</v>
      </c>
      <c r="D50" s="110">
        <v>1</v>
      </c>
      <c r="E50" s="111" t="s">
        <v>35</v>
      </c>
      <c r="F50" s="110" t="s">
        <v>15</v>
      </c>
      <c r="G50" s="112" t="s">
        <v>39</v>
      </c>
      <c r="H50" s="113" t="s">
        <v>10</v>
      </c>
      <c r="I50" s="114" t="s">
        <v>104</v>
      </c>
      <c r="J50" s="115">
        <v>43287</v>
      </c>
      <c r="K50" s="116">
        <v>900</v>
      </c>
      <c r="L50" s="188">
        <f>SUM(K50:K58)</f>
        <v>11100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221"/>
      <c r="B51" s="110">
        <v>1</v>
      </c>
      <c r="C51" s="111">
        <v>0</v>
      </c>
      <c r="D51" s="110">
        <v>1</v>
      </c>
      <c r="E51" s="111" t="s">
        <v>32</v>
      </c>
      <c r="F51" s="110" t="s">
        <v>34</v>
      </c>
      <c r="G51" s="112" t="s">
        <v>45</v>
      </c>
      <c r="H51" s="113" t="s">
        <v>10</v>
      </c>
      <c r="I51" s="117" t="s">
        <v>105</v>
      </c>
      <c r="J51" s="115">
        <v>43290</v>
      </c>
      <c r="K51" s="116">
        <v>900</v>
      </c>
      <c r="L51" s="18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221"/>
      <c r="B52" s="110">
        <v>1</v>
      </c>
      <c r="C52" s="111">
        <v>0</v>
      </c>
      <c r="D52" s="110">
        <v>1</v>
      </c>
      <c r="E52" s="111" t="s">
        <v>88</v>
      </c>
      <c r="F52" s="110" t="s">
        <v>15</v>
      </c>
      <c r="G52" s="112" t="s">
        <v>39</v>
      </c>
      <c r="H52" s="113" t="s">
        <v>10</v>
      </c>
      <c r="I52" s="118" t="s">
        <v>89</v>
      </c>
      <c r="J52" s="115">
        <v>43297</v>
      </c>
      <c r="K52" s="116">
        <v>900</v>
      </c>
      <c r="L52" s="18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26.25" thickBot="1" x14ac:dyDescent="0.3">
      <c r="A53" s="221"/>
      <c r="B53" s="110">
        <v>3</v>
      </c>
      <c r="C53" s="111">
        <v>0</v>
      </c>
      <c r="D53" s="110">
        <v>0</v>
      </c>
      <c r="E53" s="111" t="s">
        <v>50</v>
      </c>
      <c r="F53" s="110" t="s">
        <v>17</v>
      </c>
      <c r="G53" s="112" t="s">
        <v>11</v>
      </c>
      <c r="H53" s="223" t="s">
        <v>106</v>
      </c>
      <c r="I53" s="119" t="s">
        <v>107</v>
      </c>
      <c r="J53" s="225" t="s">
        <v>108</v>
      </c>
      <c r="K53" s="116">
        <v>1080</v>
      </c>
      <c r="L53" s="18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221"/>
      <c r="B54" s="110">
        <v>3</v>
      </c>
      <c r="C54" s="111">
        <v>0</v>
      </c>
      <c r="D54" s="110">
        <v>0</v>
      </c>
      <c r="E54" s="111" t="s">
        <v>50</v>
      </c>
      <c r="F54" s="110" t="s">
        <v>17</v>
      </c>
      <c r="G54" s="112" t="s">
        <v>29</v>
      </c>
      <c r="H54" s="224"/>
      <c r="I54" s="120" t="s">
        <v>109</v>
      </c>
      <c r="J54" s="226"/>
      <c r="K54" s="116">
        <v>1080</v>
      </c>
      <c r="L54" s="18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221"/>
      <c r="B55" s="110">
        <v>0</v>
      </c>
      <c r="C55" s="111">
        <v>1</v>
      </c>
      <c r="D55" s="110">
        <v>1</v>
      </c>
      <c r="E55" s="111" t="s">
        <v>42</v>
      </c>
      <c r="F55" s="110" t="s">
        <v>17</v>
      </c>
      <c r="G55" s="112" t="s">
        <v>68</v>
      </c>
      <c r="H55" s="113" t="s">
        <v>110</v>
      </c>
      <c r="I55" s="114" t="s">
        <v>111</v>
      </c>
      <c r="J55" s="121">
        <v>43307</v>
      </c>
      <c r="K55" s="116">
        <v>540</v>
      </c>
      <c r="L55" s="18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221"/>
      <c r="B56" s="73">
        <v>1</v>
      </c>
      <c r="C56" s="73">
        <v>0</v>
      </c>
      <c r="D56" s="73">
        <v>1</v>
      </c>
      <c r="E56" s="74" t="s">
        <v>30</v>
      </c>
      <c r="F56" s="73" t="s">
        <v>15</v>
      </c>
      <c r="G56" s="122" t="s">
        <v>39</v>
      </c>
      <c r="H56" s="91" t="s">
        <v>10</v>
      </c>
      <c r="I56" s="90" t="s">
        <v>112</v>
      </c>
      <c r="J56" s="121">
        <v>43308</v>
      </c>
      <c r="K56" s="116">
        <v>900</v>
      </c>
      <c r="L56" s="18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221"/>
      <c r="B57" s="110">
        <v>3</v>
      </c>
      <c r="C57" s="111">
        <v>0</v>
      </c>
      <c r="D57" s="110">
        <v>1</v>
      </c>
      <c r="E57" s="111" t="s">
        <v>88</v>
      </c>
      <c r="F57" s="110" t="s">
        <v>57</v>
      </c>
      <c r="G57" s="112" t="s">
        <v>113</v>
      </c>
      <c r="H57" s="113" t="s">
        <v>33</v>
      </c>
      <c r="I57" s="227" t="s">
        <v>114</v>
      </c>
      <c r="J57" s="229" t="s">
        <v>115</v>
      </c>
      <c r="K57" s="116">
        <v>2400</v>
      </c>
      <c r="L57" s="18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222"/>
      <c r="B58" s="110">
        <v>3</v>
      </c>
      <c r="C58" s="111">
        <v>0</v>
      </c>
      <c r="D58" s="110">
        <v>1</v>
      </c>
      <c r="E58" s="111" t="s">
        <v>88</v>
      </c>
      <c r="F58" s="110" t="s">
        <v>15</v>
      </c>
      <c r="G58" s="112" t="s">
        <v>116</v>
      </c>
      <c r="H58" s="113" t="s">
        <v>33</v>
      </c>
      <c r="I58" s="228"/>
      <c r="J58" s="230"/>
      <c r="K58" s="116">
        <v>2400</v>
      </c>
      <c r="L58" s="19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145" t="s">
        <v>117</v>
      </c>
      <c r="B59" s="123">
        <v>2</v>
      </c>
      <c r="C59" s="124">
        <v>0</v>
      </c>
      <c r="D59" s="123">
        <v>1</v>
      </c>
      <c r="E59" s="124" t="s">
        <v>88</v>
      </c>
      <c r="F59" s="125" t="s">
        <v>57</v>
      </c>
      <c r="G59" s="126" t="s">
        <v>118</v>
      </c>
      <c r="H59" s="127" t="s">
        <v>33</v>
      </c>
      <c r="I59" s="128" t="s">
        <v>119</v>
      </c>
      <c r="J59" s="129" t="s">
        <v>120</v>
      </c>
      <c r="K59" s="130">
        <v>1800</v>
      </c>
      <c r="L59" s="147">
        <v>12450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5.75" thickBot="1" x14ac:dyDescent="0.3">
      <c r="A60" s="146"/>
      <c r="B60" s="125">
        <v>1</v>
      </c>
      <c r="C60" s="131">
        <v>0</v>
      </c>
      <c r="D60" s="125">
        <v>1</v>
      </c>
      <c r="E60" s="131" t="s">
        <v>35</v>
      </c>
      <c r="F60" s="125" t="s">
        <v>15</v>
      </c>
      <c r="G60" s="132" t="s">
        <v>39</v>
      </c>
      <c r="H60" s="133" t="s">
        <v>10</v>
      </c>
      <c r="I60" s="134" t="s">
        <v>121</v>
      </c>
      <c r="J60" s="135" t="s">
        <v>122</v>
      </c>
      <c r="K60" s="136">
        <v>900</v>
      </c>
      <c r="L60" s="14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5.75" thickBot="1" x14ac:dyDescent="0.3">
      <c r="A61" s="146"/>
      <c r="B61" s="125">
        <v>1</v>
      </c>
      <c r="C61" s="131">
        <v>0</v>
      </c>
      <c r="D61" s="125">
        <v>1</v>
      </c>
      <c r="E61" s="131" t="s">
        <v>32</v>
      </c>
      <c r="F61" s="125" t="s">
        <v>34</v>
      </c>
      <c r="G61" s="132" t="s">
        <v>45</v>
      </c>
      <c r="H61" s="133" t="s">
        <v>10</v>
      </c>
      <c r="I61" s="134" t="s">
        <v>105</v>
      </c>
      <c r="J61" s="135" t="s">
        <v>123</v>
      </c>
      <c r="K61" s="136">
        <v>900</v>
      </c>
      <c r="L61" s="14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146"/>
      <c r="B62" s="123">
        <v>0</v>
      </c>
      <c r="C62" s="124">
        <v>1</v>
      </c>
      <c r="D62" s="123">
        <v>0</v>
      </c>
      <c r="E62" s="124" t="s">
        <v>50</v>
      </c>
      <c r="F62" s="125" t="s">
        <v>57</v>
      </c>
      <c r="G62" s="132" t="s">
        <v>58</v>
      </c>
      <c r="H62" s="127" t="s">
        <v>124</v>
      </c>
      <c r="I62" s="137" t="s">
        <v>125</v>
      </c>
      <c r="J62" s="135" t="s">
        <v>126</v>
      </c>
      <c r="K62" s="136">
        <v>180</v>
      </c>
      <c r="L62" s="14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146"/>
      <c r="B63" s="123">
        <v>3</v>
      </c>
      <c r="C63" s="124">
        <v>0</v>
      </c>
      <c r="D63" s="123">
        <v>1</v>
      </c>
      <c r="E63" s="124" t="s">
        <v>42</v>
      </c>
      <c r="F63" s="123" t="s">
        <v>16</v>
      </c>
      <c r="G63" s="126" t="s">
        <v>47</v>
      </c>
      <c r="H63" s="138" t="s">
        <v>33</v>
      </c>
      <c r="I63" s="51" t="s">
        <v>127</v>
      </c>
      <c r="J63" s="135" t="s">
        <v>128</v>
      </c>
      <c r="K63" s="139">
        <v>2400</v>
      </c>
      <c r="L63" s="14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x14ac:dyDescent="0.25">
      <c r="A64" s="146"/>
      <c r="B64" s="145">
        <v>0</v>
      </c>
      <c r="C64" s="145">
        <v>1</v>
      </c>
      <c r="D64" s="145">
        <v>0</v>
      </c>
      <c r="E64" s="145" t="s">
        <v>50</v>
      </c>
      <c r="F64" s="145" t="s">
        <v>17</v>
      </c>
      <c r="G64" s="150" t="s">
        <v>68</v>
      </c>
      <c r="H64" s="152" t="s">
        <v>129</v>
      </c>
      <c r="I64" s="140" t="s">
        <v>130</v>
      </c>
      <c r="J64" s="154" t="s">
        <v>131</v>
      </c>
      <c r="K64" s="156">
        <v>180</v>
      </c>
      <c r="L64" s="14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146"/>
      <c r="B65" s="149"/>
      <c r="C65" s="149"/>
      <c r="D65" s="149"/>
      <c r="E65" s="149"/>
      <c r="F65" s="149"/>
      <c r="G65" s="151"/>
      <c r="H65" s="153"/>
      <c r="I65" s="140" t="s">
        <v>132</v>
      </c>
      <c r="J65" s="155"/>
      <c r="K65" s="157"/>
      <c r="L65" s="14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146"/>
      <c r="B66" s="123">
        <v>0</v>
      </c>
      <c r="C66" s="124">
        <v>1</v>
      </c>
      <c r="D66" s="123">
        <v>0</v>
      </c>
      <c r="E66" s="124" t="s">
        <v>50</v>
      </c>
      <c r="F66" s="125" t="s">
        <v>57</v>
      </c>
      <c r="G66" s="132" t="s">
        <v>58</v>
      </c>
      <c r="H66" s="127" t="s">
        <v>133</v>
      </c>
      <c r="I66" s="137" t="s">
        <v>134</v>
      </c>
      <c r="J66" s="135" t="s">
        <v>131</v>
      </c>
      <c r="K66" s="136">
        <v>180</v>
      </c>
      <c r="L66" s="14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146"/>
      <c r="B67" s="35">
        <v>0</v>
      </c>
      <c r="C67" s="36">
        <v>1</v>
      </c>
      <c r="D67" s="35">
        <v>1</v>
      </c>
      <c r="E67" s="36" t="s">
        <v>37</v>
      </c>
      <c r="F67" s="35" t="s">
        <v>34</v>
      </c>
      <c r="G67" s="49" t="s">
        <v>40</v>
      </c>
      <c r="H67" s="108" t="s">
        <v>10</v>
      </c>
      <c r="I67" s="72" t="s">
        <v>49</v>
      </c>
      <c r="J67" s="107">
        <v>43329</v>
      </c>
      <c r="K67" s="136">
        <v>675</v>
      </c>
      <c r="L67" s="14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146"/>
      <c r="B68" s="123">
        <v>0</v>
      </c>
      <c r="C68" s="124">
        <v>1</v>
      </c>
      <c r="D68" s="123">
        <v>0</v>
      </c>
      <c r="E68" s="124" t="s">
        <v>50</v>
      </c>
      <c r="F68" s="125" t="s">
        <v>57</v>
      </c>
      <c r="G68" s="132" t="s">
        <v>58</v>
      </c>
      <c r="H68" s="127" t="s">
        <v>135</v>
      </c>
      <c r="I68" s="137" t="s">
        <v>136</v>
      </c>
      <c r="J68" s="135" t="s">
        <v>137</v>
      </c>
      <c r="K68" s="136">
        <v>180</v>
      </c>
      <c r="L68" s="14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146"/>
      <c r="B69" s="125">
        <v>1</v>
      </c>
      <c r="C69" s="131">
        <v>0</v>
      </c>
      <c r="D69" s="125">
        <v>1</v>
      </c>
      <c r="E69" s="131" t="s">
        <v>88</v>
      </c>
      <c r="F69" s="125" t="s">
        <v>15</v>
      </c>
      <c r="G69" s="132" t="s">
        <v>39</v>
      </c>
      <c r="H69" s="133" t="s">
        <v>10</v>
      </c>
      <c r="I69" s="141" t="s">
        <v>89</v>
      </c>
      <c r="J69" s="109">
        <v>43301</v>
      </c>
      <c r="K69" s="136">
        <v>900</v>
      </c>
      <c r="L69" s="14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146"/>
      <c r="B70" s="123">
        <v>0</v>
      </c>
      <c r="C70" s="124">
        <v>1</v>
      </c>
      <c r="D70" s="123">
        <v>0</v>
      </c>
      <c r="E70" s="124" t="s">
        <v>50</v>
      </c>
      <c r="F70" s="125" t="s">
        <v>57</v>
      </c>
      <c r="G70" s="132" t="s">
        <v>58</v>
      </c>
      <c r="H70" s="127" t="s">
        <v>138</v>
      </c>
      <c r="I70" s="137" t="s">
        <v>139</v>
      </c>
      <c r="J70" s="135" t="s">
        <v>140</v>
      </c>
      <c r="K70" s="136">
        <v>180</v>
      </c>
      <c r="L70" s="14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146"/>
      <c r="B71" s="125">
        <v>1</v>
      </c>
      <c r="C71" s="131">
        <v>0</v>
      </c>
      <c r="D71" s="125">
        <v>1</v>
      </c>
      <c r="E71" s="131" t="s">
        <v>32</v>
      </c>
      <c r="F71" s="125" t="s">
        <v>15</v>
      </c>
      <c r="G71" s="132" t="s">
        <v>141</v>
      </c>
      <c r="H71" s="152" t="s">
        <v>75</v>
      </c>
      <c r="I71" s="158" t="s">
        <v>142</v>
      </c>
      <c r="J71" s="160" t="s">
        <v>143</v>
      </c>
      <c r="K71" s="136">
        <v>1200</v>
      </c>
      <c r="L71" s="14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146"/>
      <c r="B72" s="125">
        <v>1</v>
      </c>
      <c r="C72" s="131">
        <v>0</v>
      </c>
      <c r="D72" s="125">
        <v>1</v>
      </c>
      <c r="E72" s="131" t="s">
        <v>32</v>
      </c>
      <c r="F72" s="125" t="s">
        <v>17</v>
      </c>
      <c r="G72" s="132" t="s">
        <v>68</v>
      </c>
      <c r="H72" s="153"/>
      <c r="I72" s="159"/>
      <c r="J72" s="161"/>
      <c r="K72" s="136">
        <v>1200</v>
      </c>
      <c r="L72" s="14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146"/>
      <c r="B73" s="35">
        <v>1</v>
      </c>
      <c r="C73" s="35">
        <v>0</v>
      </c>
      <c r="D73" s="35">
        <v>1</v>
      </c>
      <c r="E73" s="36" t="s">
        <v>144</v>
      </c>
      <c r="F73" s="35" t="s">
        <v>15</v>
      </c>
      <c r="G73" s="142" t="s">
        <v>39</v>
      </c>
      <c r="H73" s="108" t="s">
        <v>10</v>
      </c>
      <c r="I73" s="72" t="s">
        <v>145</v>
      </c>
      <c r="J73" s="109">
        <v>43343</v>
      </c>
      <c r="K73" s="143">
        <v>900</v>
      </c>
      <c r="L73" s="14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146"/>
      <c r="B74" s="35">
        <v>0</v>
      </c>
      <c r="C74" s="36">
        <v>1</v>
      </c>
      <c r="D74" s="35">
        <v>1</v>
      </c>
      <c r="E74" s="36" t="s">
        <v>144</v>
      </c>
      <c r="F74" s="35" t="s">
        <v>34</v>
      </c>
      <c r="G74" s="132" t="s">
        <v>40</v>
      </c>
      <c r="H74" s="133" t="s">
        <v>10</v>
      </c>
      <c r="I74" s="72" t="s">
        <v>145</v>
      </c>
      <c r="J74" s="109">
        <v>43343</v>
      </c>
      <c r="K74" s="143">
        <v>675</v>
      </c>
      <c r="L74" s="14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231" t="s">
        <v>147</v>
      </c>
      <c r="B75" s="232">
        <v>1</v>
      </c>
      <c r="C75" s="233">
        <v>0</v>
      </c>
      <c r="D75" s="232">
        <v>1</v>
      </c>
      <c r="E75" s="233" t="s">
        <v>32</v>
      </c>
      <c r="F75" s="232" t="s">
        <v>15</v>
      </c>
      <c r="G75" s="234" t="s">
        <v>148</v>
      </c>
      <c r="H75" s="235" t="s">
        <v>75</v>
      </c>
      <c r="I75" s="236" t="s">
        <v>142</v>
      </c>
      <c r="J75" s="237" t="s">
        <v>143</v>
      </c>
      <c r="K75" s="238">
        <v>1200</v>
      </c>
      <c r="L75" s="215">
        <v>17775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239"/>
      <c r="B76" s="232">
        <v>1</v>
      </c>
      <c r="C76" s="233">
        <v>0</v>
      </c>
      <c r="D76" s="232">
        <v>1</v>
      </c>
      <c r="E76" s="233" t="s">
        <v>32</v>
      </c>
      <c r="F76" s="232" t="s">
        <v>15</v>
      </c>
      <c r="G76" s="234" t="s">
        <v>149</v>
      </c>
      <c r="H76" s="240"/>
      <c r="I76" s="241"/>
      <c r="J76" s="242"/>
      <c r="K76" s="238">
        <v>1200</v>
      </c>
      <c r="L76" s="2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239"/>
      <c r="B77" s="57">
        <v>4</v>
      </c>
      <c r="C77" s="58">
        <v>0</v>
      </c>
      <c r="D77" s="57">
        <v>0</v>
      </c>
      <c r="E77" s="213" t="s">
        <v>50</v>
      </c>
      <c r="F77" s="57" t="s">
        <v>17</v>
      </c>
      <c r="G77" s="59" t="s">
        <v>11</v>
      </c>
      <c r="H77" s="235" t="s">
        <v>38</v>
      </c>
      <c r="I77" s="243" t="s">
        <v>150</v>
      </c>
      <c r="J77" s="237" t="s">
        <v>151</v>
      </c>
      <c r="K77" s="238">
        <v>1440</v>
      </c>
      <c r="L77" s="2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239"/>
      <c r="B78" s="57">
        <v>4</v>
      </c>
      <c r="C78" s="58">
        <v>0</v>
      </c>
      <c r="D78" s="57">
        <v>0</v>
      </c>
      <c r="E78" s="244"/>
      <c r="F78" s="57" t="s">
        <v>17</v>
      </c>
      <c r="G78" s="59" t="s">
        <v>29</v>
      </c>
      <c r="H78" s="240"/>
      <c r="I78" s="245"/>
      <c r="J78" s="242"/>
      <c r="K78" s="238">
        <v>1440</v>
      </c>
      <c r="L78" s="2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239"/>
      <c r="B79" s="57">
        <v>2</v>
      </c>
      <c r="C79" s="58">
        <v>0</v>
      </c>
      <c r="D79" s="57">
        <v>0</v>
      </c>
      <c r="E79" s="233" t="s">
        <v>32</v>
      </c>
      <c r="F79" s="246" t="s">
        <v>57</v>
      </c>
      <c r="G79" s="243" t="s">
        <v>152</v>
      </c>
      <c r="H79" s="235" t="s">
        <v>33</v>
      </c>
      <c r="I79" s="247" t="s">
        <v>153</v>
      </c>
      <c r="J79" s="237" t="s">
        <v>154</v>
      </c>
      <c r="K79" s="238">
        <v>960</v>
      </c>
      <c r="L79" s="2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239"/>
      <c r="B80" s="57">
        <v>1</v>
      </c>
      <c r="C80" s="58">
        <v>0</v>
      </c>
      <c r="D80" s="57">
        <v>1</v>
      </c>
      <c r="E80" s="248" t="s">
        <v>86</v>
      </c>
      <c r="F80" s="249"/>
      <c r="G80" s="245"/>
      <c r="H80" s="240"/>
      <c r="I80" s="250"/>
      <c r="J80" s="242"/>
      <c r="K80" s="238">
        <v>960</v>
      </c>
      <c r="L80" s="2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5.75" thickBot="1" x14ac:dyDescent="0.3">
      <c r="A81" s="239"/>
      <c r="B81" s="57">
        <v>2</v>
      </c>
      <c r="C81" s="58">
        <v>0</v>
      </c>
      <c r="D81" s="57">
        <v>1</v>
      </c>
      <c r="E81" s="251" t="s">
        <v>42</v>
      </c>
      <c r="F81" s="252" t="s">
        <v>16</v>
      </c>
      <c r="G81" s="253" t="s">
        <v>47</v>
      </c>
      <c r="H81" s="254" t="s">
        <v>155</v>
      </c>
      <c r="I81" s="255" t="s">
        <v>156</v>
      </c>
      <c r="J81" s="256">
        <v>43358</v>
      </c>
      <c r="K81" s="238">
        <v>1800</v>
      </c>
      <c r="L81" s="21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5.75" thickBot="1" x14ac:dyDescent="0.3">
      <c r="A82" s="239"/>
      <c r="B82" s="57">
        <v>1</v>
      </c>
      <c r="C82" s="58">
        <v>0</v>
      </c>
      <c r="D82" s="57">
        <v>1</v>
      </c>
      <c r="E82" s="58" t="s">
        <v>88</v>
      </c>
      <c r="F82" s="232" t="s">
        <v>15</v>
      </c>
      <c r="G82" s="234" t="s">
        <v>39</v>
      </c>
      <c r="H82" s="254" t="s">
        <v>10</v>
      </c>
      <c r="I82" s="257" t="s">
        <v>89</v>
      </c>
      <c r="J82" s="256">
        <v>43360</v>
      </c>
      <c r="K82" s="238">
        <v>900</v>
      </c>
      <c r="L82" s="2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5.75" thickBot="1" x14ac:dyDescent="0.3">
      <c r="A83" s="239"/>
      <c r="B83" s="57">
        <v>1</v>
      </c>
      <c r="C83" s="58">
        <v>0</v>
      </c>
      <c r="D83" s="57">
        <v>1</v>
      </c>
      <c r="E83" s="58" t="s">
        <v>88</v>
      </c>
      <c r="F83" s="232" t="s">
        <v>34</v>
      </c>
      <c r="G83" s="234" t="s">
        <v>45</v>
      </c>
      <c r="H83" s="254" t="s">
        <v>10</v>
      </c>
      <c r="I83" s="257" t="s">
        <v>89</v>
      </c>
      <c r="J83" s="256">
        <v>43360</v>
      </c>
      <c r="K83" s="238">
        <v>900</v>
      </c>
      <c r="L83" s="21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5.75" thickBot="1" x14ac:dyDescent="0.3">
      <c r="A84" s="239"/>
      <c r="B84" s="57">
        <v>0</v>
      </c>
      <c r="C84" s="58">
        <v>1</v>
      </c>
      <c r="D84" s="57">
        <v>1</v>
      </c>
      <c r="E84" s="58" t="s">
        <v>88</v>
      </c>
      <c r="F84" s="57" t="s">
        <v>34</v>
      </c>
      <c r="G84" s="234" t="s">
        <v>40</v>
      </c>
      <c r="H84" s="254" t="s">
        <v>10</v>
      </c>
      <c r="I84" s="258" t="s">
        <v>49</v>
      </c>
      <c r="J84" s="256">
        <v>43364</v>
      </c>
      <c r="K84" s="238">
        <v>675</v>
      </c>
      <c r="L84" s="21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5.75" thickBot="1" x14ac:dyDescent="0.3">
      <c r="A85" s="239"/>
      <c r="B85" s="57">
        <v>3</v>
      </c>
      <c r="C85" s="58">
        <v>0</v>
      </c>
      <c r="D85" s="57">
        <v>1</v>
      </c>
      <c r="E85" s="58" t="s">
        <v>50</v>
      </c>
      <c r="F85" s="57" t="s">
        <v>17</v>
      </c>
      <c r="G85" s="59" t="s">
        <v>11</v>
      </c>
      <c r="H85" s="254" t="s">
        <v>75</v>
      </c>
      <c r="I85" s="259" t="s">
        <v>157</v>
      </c>
      <c r="J85" s="256" t="s">
        <v>158</v>
      </c>
      <c r="K85" s="238">
        <v>1440</v>
      </c>
      <c r="L85" s="21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ht="15.75" thickBot="1" x14ac:dyDescent="0.3">
      <c r="A86" s="239"/>
      <c r="B86" s="57">
        <v>2</v>
      </c>
      <c r="C86" s="58">
        <v>0</v>
      </c>
      <c r="D86" s="57">
        <v>1</v>
      </c>
      <c r="E86" s="58" t="s">
        <v>37</v>
      </c>
      <c r="F86" s="57" t="s">
        <v>34</v>
      </c>
      <c r="G86" s="234" t="s">
        <v>40</v>
      </c>
      <c r="H86" s="235" t="s">
        <v>159</v>
      </c>
      <c r="I86" s="260" t="s">
        <v>160</v>
      </c>
      <c r="J86" s="237" t="s">
        <v>158</v>
      </c>
      <c r="K86" s="238">
        <v>1800</v>
      </c>
      <c r="L86" s="21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5.75" thickBot="1" x14ac:dyDescent="0.3">
      <c r="A87" s="239"/>
      <c r="B87" s="57">
        <v>2</v>
      </c>
      <c r="C87" s="58">
        <v>0</v>
      </c>
      <c r="D87" s="57">
        <v>1</v>
      </c>
      <c r="E87" s="58" t="s">
        <v>37</v>
      </c>
      <c r="F87" s="57" t="s">
        <v>57</v>
      </c>
      <c r="G87" s="261" t="s">
        <v>84</v>
      </c>
      <c r="H87" s="240"/>
      <c r="I87" s="262"/>
      <c r="J87" s="242"/>
      <c r="K87" s="238">
        <v>1800</v>
      </c>
      <c r="L87" s="2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5.75" thickBot="1" x14ac:dyDescent="0.3">
      <c r="A88" s="239"/>
      <c r="B88" s="57">
        <v>1</v>
      </c>
      <c r="C88" s="57">
        <v>0</v>
      </c>
      <c r="D88" s="57">
        <v>1</v>
      </c>
      <c r="E88" s="58" t="s">
        <v>144</v>
      </c>
      <c r="F88" s="57" t="s">
        <v>15</v>
      </c>
      <c r="G88" s="263" t="s">
        <v>39</v>
      </c>
      <c r="H88" s="60" t="s">
        <v>10</v>
      </c>
      <c r="I88" s="258" t="s">
        <v>161</v>
      </c>
      <c r="J88" s="256">
        <v>43371</v>
      </c>
      <c r="K88" s="238">
        <v>900</v>
      </c>
      <c r="L88" s="2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5.75" thickBot="1" x14ac:dyDescent="0.3">
      <c r="A89" s="239"/>
      <c r="B89" s="57">
        <v>0</v>
      </c>
      <c r="C89" s="58">
        <v>1</v>
      </c>
      <c r="D89" s="57">
        <v>0</v>
      </c>
      <c r="E89" s="251" t="s">
        <v>50</v>
      </c>
      <c r="F89" s="232" t="s">
        <v>57</v>
      </c>
      <c r="G89" s="234" t="s">
        <v>58</v>
      </c>
      <c r="H89" s="264" t="s">
        <v>59</v>
      </c>
      <c r="I89" s="265" t="s">
        <v>162</v>
      </c>
      <c r="J89" s="256">
        <v>43346</v>
      </c>
      <c r="K89" s="238">
        <v>180</v>
      </c>
      <c r="L89" s="2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5.75" thickBot="1" x14ac:dyDescent="0.3">
      <c r="A90" s="266"/>
      <c r="B90" s="57">
        <v>0</v>
      </c>
      <c r="C90" s="58">
        <v>1</v>
      </c>
      <c r="D90" s="57">
        <v>0</v>
      </c>
      <c r="E90" s="251" t="s">
        <v>50</v>
      </c>
      <c r="F90" s="57" t="s">
        <v>17</v>
      </c>
      <c r="G90" s="59" t="s">
        <v>11</v>
      </c>
      <c r="H90" s="267" t="s">
        <v>59</v>
      </c>
      <c r="I90" s="265" t="s">
        <v>163</v>
      </c>
      <c r="J90" s="256">
        <v>43346</v>
      </c>
      <c r="K90" s="238">
        <v>180</v>
      </c>
      <c r="L90" s="26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5.75" thickBot="1" x14ac:dyDescent="0.3">
      <c r="A91" s="29" t="s">
        <v>1</v>
      </c>
      <c r="B91" s="30">
        <f>SUM(B5:B90)</f>
        <v>125</v>
      </c>
      <c r="C91" s="30">
        <f t="shared" ref="C91:D91" si="0">SUM(C5:C90)</f>
        <v>22</v>
      </c>
      <c r="D91" s="30">
        <f t="shared" si="0"/>
        <v>58</v>
      </c>
      <c r="E91" s="31" t="s">
        <v>2</v>
      </c>
      <c r="F91" s="32" t="s">
        <v>2</v>
      </c>
      <c r="G91" s="32" t="s">
        <v>2</v>
      </c>
      <c r="H91" s="32" t="s">
        <v>2</v>
      </c>
      <c r="I91" s="32" t="s">
        <v>2</v>
      </c>
      <c r="J91" s="33" t="s">
        <v>2</v>
      </c>
      <c r="K91" s="32">
        <f>SUM(K5:K90)</f>
        <v>89940</v>
      </c>
      <c r="L91" s="32">
        <f>SUM(L5:L90)</f>
        <v>89940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x14ac:dyDescent="0.25">
      <c r="A92" s="1"/>
      <c r="B92" s="1"/>
      <c r="C92" s="1"/>
      <c r="D92" s="1"/>
      <c r="E92" s="1"/>
      <c r="F92" s="1"/>
      <c r="G92" s="3"/>
      <c r="H92" s="3"/>
      <c r="I92" s="3"/>
      <c r="J92" s="3"/>
      <c r="K92" s="3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x14ac:dyDescent="0.25">
      <c r="A93" s="1"/>
      <c r="B93" s="1"/>
      <c r="C93" s="1"/>
      <c r="D93" s="1"/>
      <c r="E93" s="1"/>
      <c r="F93" s="1"/>
      <c r="G93" s="2"/>
      <c r="H93" s="2"/>
      <c r="I93" s="2"/>
      <c r="J93" s="2"/>
      <c r="K93" s="2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ht="38.25" x14ac:dyDescent="0.25">
      <c r="A94" s="199" t="s">
        <v>21</v>
      </c>
      <c r="B94" s="199"/>
      <c r="C94" s="27" t="s">
        <v>22</v>
      </c>
      <c r="D94" s="27" t="s">
        <v>23</v>
      </c>
      <c r="E94" s="25" t="s">
        <v>24</v>
      </c>
      <c r="F94" s="25" t="s">
        <v>25</v>
      </c>
      <c r="G94" s="25" t="s">
        <v>26</v>
      </c>
      <c r="H94" s="26" t="s">
        <v>27</v>
      </c>
      <c r="I94" s="23"/>
      <c r="J94" s="20"/>
      <c r="K94" s="200"/>
      <c r="L94" s="20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x14ac:dyDescent="0.25">
      <c r="A95" s="197" t="s">
        <v>15</v>
      </c>
      <c r="B95" s="197"/>
      <c r="C95" s="7">
        <v>39</v>
      </c>
      <c r="D95" s="7">
        <v>7</v>
      </c>
      <c r="E95" s="8">
        <f>SUM(K5:K9,K11,K15,K17:K18,K20:K21,K25,K30,K32,K38,K40:K41,K44,K47,K50:K52,K56,K58,K60:K61,K67,K69,K71,K73:K74,K75:K76,K82:K84,K86,K88)</f>
        <v>35700</v>
      </c>
      <c r="F95" s="7">
        <f>SUM(B5:B9,B11,B15,B17:B18,B20:B21,B25,B30,B32,B38,B40:B41,B44,B47,B50:B52,B56,B58,B60:B61,B67,B69,B71,B73:B74,B75:B76,B82:B84,B86,B88)</f>
        <v>33</v>
      </c>
      <c r="G95" s="7">
        <f>SUM(C5:C9,C11,C17,C25,C40,C67,C74,C84)</f>
        <v>8</v>
      </c>
      <c r="H95" s="19">
        <f>SUM(D5:D9,D11,D15,D17:D18,D20:D21,D25,D30,D32,D38,D40:D41,D44,D47,D50:D52,D56,D58,D60:D61,D67,D69,D71,D73:D74,D75:D76,D82:D84,D86,D88)</f>
        <v>38</v>
      </c>
      <c r="I95" s="24"/>
      <c r="J95" s="21"/>
      <c r="K95" s="200"/>
      <c r="L95" s="20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x14ac:dyDescent="0.25">
      <c r="A96" s="197" t="s">
        <v>16</v>
      </c>
      <c r="B96" s="197"/>
      <c r="C96" s="7">
        <v>8</v>
      </c>
      <c r="D96" s="7">
        <v>1</v>
      </c>
      <c r="E96" s="8">
        <f>SUM(K10+K14+K19+K31+K39+K49+K63,K81)</f>
        <v>16200</v>
      </c>
      <c r="F96" s="7">
        <f>SUM(B10,B14,B19,B31,B39,B49,B63,B81)</f>
        <v>19</v>
      </c>
      <c r="G96" s="7">
        <v>0</v>
      </c>
      <c r="H96" s="19">
        <f>SUM(D10,D14,D19,D31,D39,D49,D63,D81)</f>
        <v>8</v>
      </c>
      <c r="I96" s="24"/>
      <c r="J96" s="21"/>
      <c r="K96" s="22"/>
      <c r="L96" s="2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x14ac:dyDescent="0.25">
      <c r="A97" s="197" t="s">
        <v>17</v>
      </c>
      <c r="B97" s="197"/>
      <c r="C97" s="7">
        <v>38</v>
      </c>
      <c r="D97" s="7">
        <v>9</v>
      </c>
      <c r="E97" s="8">
        <f>SUM(K12:K13,K16,K22:K24,K26:K29,K33:K37,K42:K43,K45:K46,K48,K53:K55,K57,K59,K62,K64:K66,K68,K70,K72,K77:K80,K85,K87,K89:K90)</f>
        <v>38040</v>
      </c>
      <c r="F97" s="7">
        <f>SUM(B12:B13,B16,B22:B24,B26:B29,B33:B37,B42:B43,B45:B46,B48,B53:B55,B57,B59,B62,B64:B66,B68,B70,C72,B77:B80,B85,B87,B89:B90)</f>
        <v>72</v>
      </c>
      <c r="G97" s="7">
        <f>SUM(C16,C24,C28:C29,C42:C43,C55,C62,C64,C66,C68,D70,C89:C90)</f>
        <v>13</v>
      </c>
      <c r="H97" s="19">
        <f>SUM(D24,D33:D37,D48,D55,D57,D59,D62,D64,D66,D68,D70,D72,D80,D85,D87)</f>
        <v>12</v>
      </c>
      <c r="I97" s="24"/>
      <c r="J97" s="21"/>
      <c r="K97" s="198"/>
      <c r="L97" s="19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x14ac:dyDescent="0.25">
      <c r="A98" s="197" t="s">
        <v>18</v>
      </c>
      <c r="B98" s="197"/>
      <c r="C98" s="7"/>
      <c r="D98" s="7"/>
      <c r="E98" s="8"/>
      <c r="F98" s="7"/>
      <c r="G98" s="7"/>
      <c r="H98" s="7"/>
      <c r="I98" s="24"/>
      <c r="J98" s="21"/>
      <c r="K98" s="198"/>
      <c r="L98" s="19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x14ac:dyDescent="0.25">
      <c r="A99" s="1"/>
      <c r="B99" s="1"/>
      <c r="C99" s="17"/>
      <c r="D99" s="1"/>
      <c r="E99" s="1"/>
      <c r="F99" s="1"/>
      <c r="G99" s="3"/>
      <c r="H99" s="3"/>
      <c r="I99" s="18"/>
      <c r="J99" s="18"/>
      <c r="K99" s="18"/>
      <c r="L99" s="18"/>
      <c r="M99" s="1"/>
    </row>
    <row r="100" spans="1:96" x14ac:dyDescent="0.25">
      <c r="A100" s="1"/>
      <c r="B100" s="1"/>
      <c r="C100" s="1"/>
      <c r="D100" s="1"/>
      <c r="E100" s="1"/>
      <c r="F100" s="1"/>
      <c r="G100" s="3"/>
      <c r="H100" s="3"/>
      <c r="I100" s="3"/>
      <c r="J100" s="3"/>
      <c r="K100" s="3"/>
      <c r="L100" s="3"/>
      <c r="M100" s="1"/>
    </row>
    <row r="101" spans="1:96" x14ac:dyDescent="0.25">
      <c r="A101" s="1"/>
      <c r="B101" s="1"/>
      <c r="C101" s="1"/>
      <c r="D101" s="1"/>
      <c r="E101" s="34"/>
      <c r="F101" s="1"/>
      <c r="G101" s="1"/>
      <c r="H101" s="1"/>
      <c r="I101" s="3"/>
      <c r="J101" s="3"/>
      <c r="K101" s="3"/>
      <c r="L101" s="3"/>
      <c r="M101" s="1"/>
    </row>
    <row r="102" spans="1:96" x14ac:dyDescent="0.25">
      <c r="A102" s="1"/>
      <c r="B102" s="1"/>
      <c r="C102" s="1"/>
      <c r="D102" s="1"/>
      <c r="E102" s="28"/>
      <c r="F102" s="1"/>
      <c r="G102" s="1"/>
      <c r="H102" s="1"/>
      <c r="I102" s="3"/>
      <c r="J102" s="3"/>
      <c r="K102" s="3"/>
      <c r="L102" s="3"/>
      <c r="M102" s="1"/>
    </row>
    <row r="103" spans="1:96" x14ac:dyDescent="0.25">
      <c r="A103" s="1"/>
      <c r="B103" s="1"/>
      <c r="C103" s="1"/>
      <c r="D103" s="1"/>
      <c r="E103" s="28"/>
      <c r="F103" s="1"/>
      <c r="G103" s="3"/>
      <c r="H103" s="3"/>
      <c r="I103" s="3"/>
      <c r="J103" s="3"/>
      <c r="K103" s="3"/>
      <c r="L103" s="3"/>
      <c r="M103" s="1"/>
    </row>
    <row r="104" spans="1:96" x14ac:dyDescent="0.25">
      <c r="A104" s="1"/>
      <c r="B104" s="1"/>
      <c r="C104" s="1"/>
      <c r="D104" s="1"/>
      <c r="E104" s="144"/>
      <c r="F104" s="1"/>
      <c r="G104" s="3"/>
      <c r="H104" s="3"/>
      <c r="I104" s="3"/>
      <c r="J104" s="3"/>
      <c r="K104" s="3"/>
      <c r="L104" s="3"/>
      <c r="M104" s="1"/>
    </row>
    <row r="105" spans="1:96" x14ac:dyDescent="0.25">
      <c r="A105" s="1"/>
      <c r="B105" s="1"/>
      <c r="C105" s="1"/>
      <c r="D105" s="1"/>
      <c r="E105" s="1"/>
      <c r="F105" s="1"/>
      <c r="G105" s="3"/>
      <c r="H105" s="3"/>
      <c r="I105" s="3"/>
      <c r="J105" s="3"/>
      <c r="K105" s="3"/>
      <c r="L105" s="3"/>
      <c r="M105" s="1"/>
    </row>
    <row r="106" spans="1:96" x14ac:dyDescent="0.25">
      <c r="A106" s="1"/>
      <c r="B106" s="1"/>
      <c r="C106" s="1"/>
      <c r="D106" s="1"/>
      <c r="E106" s="1"/>
      <c r="F106" s="1"/>
      <c r="G106" s="3"/>
      <c r="H106" s="3"/>
      <c r="I106" s="3"/>
      <c r="J106" s="3"/>
      <c r="K106" s="3"/>
      <c r="L106" s="3"/>
      <c r="M106" s="1"/>
    </row>
    <row r="107" spans="1:96" x14ac:dyDescent="0.25">
      <c r="A107" s="1"/>
      <c r="B107" s="1"/>
      <c r="C107" s="1"/>
      <c r="D107" s="1"/>
      <c r="E107" s="1"/>
      <c r="F107" s="1"/>
      <c r="G107" s="3"/>
      <c r="H107" s="3"/>
      <c r="I107" s="3"/>
      <c r="J107" s="3"/>
      <c r="K107" s="3"/>
      <c r="L107" s="3"/>
      <c r="M107" s="1"/>
    </row>
    <row r="108" spans="1:96" x14ac:dyDescent="0.25">
      <c r="A108" s="1"/>
      <c r="B108" s="1"/>
      <c r="C108" s="1"/>
      <c r="D108" s="1"/>
      <c r="E108" s="1"/>
      <c r="F108" s="1"/>
      <c r="G108" s="3"/>
      <c r="H108" s="3"/>
      <c r="I108" s="3"/>
      <c r="J108" s="3"/>
      <c r="K108" s="3"/>
      <c r="L108" s="3"/>
      <c r="M108" s="1"/>
    </row>
    <row r="109" spans="1:96" x14ac:dyDescent="0.25">
      <c r="A109" s="1"/>
      <c r="B109" s="1"/>
      <c r="C109" s="1"/>
      <c r="D109" s="1"/>
      <c r="E109" s="1"/>
      <c r="F109" s="1"/>
      <c r="G109" s="3"/>
      <c r="H109" s="3"/>
      <c r="I109" s="3"/>
      <c r="J109" s="3"/>
      <c r="K109" s="3"/>
      <c r="L109" s="3"/>
      <c r="M109" s="1"/>
    </row>
    <row r="110" spans="1:96" x14ac:dyDescent="0.25">
      <c r="A110" s="1"/>
      <c r="B110" s="1"/>
      <c r="C110" s="1"/>
      <c r="D110" s="1"/>
      <c r="E110" s="1"/>
      <c r="F110" s="1"/>
      <c r="G110" s="3"/>
      <c r="H110" s="3"/>
      <c r="I110" s="3"/>
      <c r="J110" s="3"/>
      <c r="K110" s="3"/>
      <c r="L110" s="3"/>
      <c r="M110" s="1"/>
    </row>
    <row r="111" spans="1:96" x14ac:dyDescent="0.25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1"/>
    </row>
    <row r="112" spans="1:96" x14ac:dyDescent="0.25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1"/>
    </row>
    <row r="113" spans="1:13" x14ac:dyDescent="0.25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1"/>
    </row>
    <row r="114" spans="1:13" x14ac:dyDescent="0.25">
      <c r="A114" s="1"/>
      <c r="B114" s="1"/>
      <c r="C114" s="1"/>
      <c r="D114" s="1"/>
      <c r="E114" s="1"/>
      <c r="F114" s="1"/>
      <c r="G114" s="3"/>
      <c r="H114" s="3"/>
      <c r="I114" s="3"/>
      <c r="J114" s="3"/>
      <c r="K114" s="3"/>
      <c r="L114" s="3"/>
      <c r="M114" s="1"/>
    </row>
    <row r="115" spans="1:13" x14ac:dyDescent="0.25">
      <c r="A115" s="1"/>
      <c r="B115" s="1"/>
      <c r="C115" s="1"/>
      <c r="D115" s="1"/>
      <c r="E115" s="1"/>
      <c r="F115" s="1"/>
      <c r="G115" s="3"/>
      <c r="H115" s="3"/>
      <c r="I115" s="3"/>
      <c r="J115" s="3"/>
      <c r="K115" s="3"/>
      <c r="L115" s="3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3"/>
      <c r="I116" s="3"/>
      <c r="J116" s="3"/>
      <c r="K116" s="3"/>
      <c r="L116" s="3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M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M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M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M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M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M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M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M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M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M2320" s="1"/>
    </row>
    <row r="2321" spans="1:13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M2321" s="1"/>
    </row>
    <row r="2322" spans="1:13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  <row r="2323" spans="1:13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3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3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3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3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  <row r="2328" spans="1:13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</row>
    <row r="2329" spans="1:13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</row>
    <row r="2330" spans="1:13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</row>
    <row r="2331" spans="1:13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</row>
    <row r="2332" spans="1:13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</row>
    <row r="2333" spans="1:13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</row>
    <row r="2334" spans="1:13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</row>
    <row r="2335" spans="1:13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</row>
    <row r="2336" spans="1:13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</row>
    <row r="2337" spans="1:11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</row>
    <row r="2338" spans="1:11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</row>
  </sheetData>
  <mergeCells count="82">
    <mergeCell ref="J86:J87"/>
    <mergeCell ref="A75:A90"/>
    <mergeCell ref="H75:H76"/>
    <mergeCell ref="I75:I76"/>
    <mergeCell ref="J75:J76"/>
    <mergeCell ref="L75:L90"/>
    <mergeCell ref="E77:E78"/>
    <mergeCell ref="H77:H78"/>
    <mergeCell ref="I77:I78"/>
    <mergeCell ref="J77:J78"/>
    <mergeCell ref="F79:F80"/>
    <mergeCell ref="G79:G80"/>
    <mergeCell ref="H79:H80"/>
    <mergeCell ref="I79:I80"/>
    <mergeCell ref="J79:J80"/>
    <mergeCell ref="H86:H87"/>
    <mergeCell ref="I86:I87"/>
    <mergeCell ref="A50:A58"/>
    <mergeCell ref="L50:L58"/>
    <mergeCell ref="H53:H54"/>
    <mergeCell ref="J53:J54"/>
    <mergeCell ref="I57:I58"/>
    <mergeCell ref="J57:J58"/>
    <mergeCell ref="J36:J37"/>
    <mergeCell ref="L19:L29"/>
    <mergeCell ref="E22:E23"/>
    <mergeCell ref="H22:H23"/>
    <mergeCell ref="J22:J23"/>
    <mergeCell ref="E26:E27"/>
    <mergeCell ref="H26:H27"/>
    <mergeCell ref="J26:J27"/>
    <mergeCell ref="E28:E29"/>
    <mergeCell ref="A1:L2"/>
    <mergeCell ref="A3:L3"/>
    <mergeCell ref="A5:A7"/>
    <mergeCell ref="L5:L7"/>
    <mergeCell ref="A15:A18"/>
    <mergeCell ref="L15:L18"/>
    <mergeCell ref="A8:A14"/>
    <mergeCell ref="L8:L14"/>
    <mergeCell ref="E12:E13"/>
    <mergeCell ref="H12:H13"/>
    <mergeCell ref="J12:J13"/>
    <mergeCell ref="A98:B98"/>
    <mergeCell ref="K98:L98"/>
    <mergeCell ref="A97:B97"/>
    <mergeCell ref="K97:L97"/>
    <mergeCell ref="A94:B94"/>
    <mergeCell ref="K94:L94"/>
    <mergeCell ref="A95:B95"/>
    <mergeCell ref="K95:L95"/>
    <mergeCell ref="A96:B96"/>
    <mergeCell ref="L42:L49"/>
    <mergeCell ref="H28:H29"/>
    <mergeCell ref="I28:I29"/>
    <mergeCell ref="J28:J29"/>
    <mergeCell ref="A42:A49"/>
    <mergeCell ref="I42:I43"/>
    <mergeCell ref="E45:E46"/>
    <mergeCell ref="H45:H46"/>
    <mergeCell ref="J45:J46"/>
    <mergeCell ref="A19:A29"/>
    <mergeCell ref="A30:A41"/>
    <mergeCell ref="L30:L41"/>
    <mergeCell ref="E33:E34"/>
    <mergeCell ref="H33:H34"/>
    <mergeCell ref="J33:J34"/>
    <mergeCell ref="H36:H37"/>
    <mergeCell ref="A59:A74"/>
    <mergeCell ref="L59:L74"/>
    <mergeCell ref="B64:B65"/>
    <mergeCell ref="C64:C65"/>
    <mergeCell ref="D64:D65"/>
    <mergeCell ref="E64:E65"/>
    <mergeCell ref="F64:F65"/>
    <mergeCell ref="G64:G65"/>
    <mergeCell ref="H64:H65"/>
    <mergeCell ref="J64:J65"/>
    <mergeCell ref="K64:K65"/>
    <mergeCell ref="H71:H72"/>
    <mergeCell ref="I71:I72"/>
    <mergeCell ref="J71:J72"/>
  </mergeCells>
  <printOptions horizontalCentered="1"/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2018-09-25T11:36:14Z</cp:lastPrinted>
  <dcterms:created xsi:type="dcterms:W3CDTF">2014-06-16T13:21:53Z</dcterms:created>
  <dcterms:modified xsi:type="dcterms:W3CDTF">2018-10-04T11:26:22Z</dcterms:modified>
</cp:coreProperties>
</file>