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DIÁRIAS!$F$1:$F$2306</definedName>
  </definedNames>
  <calcPr calcId="152511"/>
</workbook>
</file>

<file path=xl/calcChain.xml><?xml version="1.0" encoding="utf-8"?>
<calcChain xmlns="http://schemas.openxmlformats.org/spreadsheetml/2006/main">
  <c r="H65" i="7" l="1"/>
  <c r="G65" i="7"/>
  <c r="G70" i="7" s="1"/>
  <c r="F65" i="7"/>
  <c r="E65" i="7"/>
  <c r="H63" i="7"/>
  <c r="H70" i="7" s="1"/>
  <c r="F63" i="7"/>
  <c r="E63" i="7"/>
  <c r="B59" i="7"/>
  <c r="C59" i="7"/>
  <c r="D59" i="7"/>
  <c r="K59" i="7"/>
  <c r="L59" i="7"/>
  <c r="L50" i="7"/>
  <c r="F70" i="7" l="1"/>
  <c r="H64" i="7"/>
  <c r="F64" i="7"/>
  <c r="E64" i="7"/>
  <c r="L42" i="7"/>
  <c r="G63" i="7" l="1"/>
  <c r="L30" i="7"/>
  <c r="L19" i="7" l="1"/>
  <c r="L15" i="7" l="1"/>
  <c r="L8" i="7" l="1"/>
  <c r="L5" i="7"/>
</calcChain>
</file>

<file path=xl/sharedStrings.xml><?xml version="1.0" encoding="utf-8"?>
<sst xmlns="http://schemas.openxmlformats.org/spreadsheetml/2006/main" count="305" uniqueCount="118">
  <si>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</si>
  <si>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</si>
  <si>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</si>
  <si>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</si>
  <si>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</si>
  <si>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</si>
  <si>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</si>
  <si>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</si>
  <si>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</si>
  <si>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</si>
  <si>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</si>
  <si>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</si>
  <si>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</si>
  <si>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</si>
  <si>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</si>
  <si>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</si>
  <si>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</si>
  <si>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</si>
  <si>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</si>
  <si>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</si>
  <si>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</si>
  <si>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</si>
  <si>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</si>
  <si>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</si>
  <si>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</si>
  <si>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</si>
  <si>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</si>
  <si>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</si>
  <si>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</si>
  <si>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Victor Hugo Pereira Ferreira</t>
  </si>
  <si>
    <t>PLÉNARIO</t>
  </si>
  <si>
    <t>FEVEREIRO</t>
  </si>
  <si>
    <t>CED</t>
  </si>
  <si>
    <t>Brasília/DF</t>
  </si>
  <si>
    <t>Conselheira</t>
  </si>
  <si>
    <t>CEPEF</t>
  </si>
  <si>
    <t>São Paulo/SP</t>
  </si>
  <si>
    <t>COA</t>
  </si>
  <si>
    <t>Sousa/PB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</si>
  <si>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</si>
  <si>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</si>
  <si>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</si>
  <si>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</si>
  <si>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</si>
  <si>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Reunião mensal da Comissão de Exercício Profissional, Ensino e Formação - CEPEF - CAU/PB</t>
  </si>
  <si>
    <t>Renata de Sousa e Nobrega</t>
  </si>
  <si>
    <t>Reunião mensal da Comissão de Ética e Disciplina - CED - CAU/PB</t>
  </si>
  <si>
    <t>Ricardo Victor de Mendonça Vidal</t>
  </si>
  <si>
    <t>Encontro de Presidentes do CAU</t>
  </si>
  <si>
    <t>Reunião mensal da Comissão de Organização e Administração - COA - CAU/PB</t>
  </si>
  <si>
    <t>Fiscalização</t>
  </si>
  <si>
    <t>Ações planejadas da fiscalização pelo interior do estado nas cidades de Cajazeiras,</t>
  </si>
  <si>
    <t>19 A 23/02/2018</t>
  </si>
  <si>
    <t xml:space="preserve">Patos, Pombal e Sousa/PB </t>
  </si>
  <si>
    <t xml:space="preserve">Fórum de Presidentes e 24ª Reunião Plenária Ampliada Ordinária do CAU/BR </t>
  </si>
  <si>
    <t>22 A 23/02/2018</t>
  </si>
  <si>
    <t>MARÇO</t>
  </si>
  <si>
    <t>Funcionária</t>
  </si>
  <si>
    <t>Mariane Lourenço Dâmaso</t>
  </si>
  <si>
    <t>Campina Grande/PB</t>
  </si>
  <si>
    <t>Ações planejadas da fiscalização  na cidade de Campina Grande/PB</t>
  </si>
  <si>
    <t>ABRIL</t>
  </si>
  <si>
    <t xml:space="preserve">2º Fórum de Presidentes </t>
  </si>
  <si>
    <t>05 e 06/04/2018</t>
  </si>
  <si>
    <t>Itaporanga/PB</t>
  </si>
  <si>
    <t>Ações planejadas da fiscalização pelo interior do estado nas cidades de Patos, Coremas,</t>
  </si>
  <si>
    <t>09 e 13/04/2018</t>
  </si>
  <si>
    <t>Piancó e Itaporanga/PB</t>
  </si>
  <si>
    <t>Welison Araújo Silveira</t>
  </si>
  <si>
    <t>Palestra na FACISA  no curso de Arquitetura e Urbanismo</t>
  </si>
  <si>
    <t>Taperoá/PB</t>
  </si>
  <si>
    <t>Ações planejadas da fiscalização pelo interior do estado nas cidades de Santa Luzia,</t>
  </si>
  <si>
    <t>23 A 27/04/2018</t>
  </si>
  <si>
    <t>São Mamede, Teixeira e Taperoá/PB</t>
  </si>
  <si>
    <t>MAIO</t>
  </si>
  <si>
    <t>Recife/PE</t>
  </si>
  <si>
    <t>"Encontro CAU/PE 2018: Novos Rumos - Novos Dasafios</t>
  </si>
  <si>
    <t>Esperança/PB</t>
  </si>
  <si>
    <t>Ações planejadas da fiscalização pelo interior do estado nas cidades de Soledade,</t>
  </si>
  <si>
    <t>15 a 18/05/2018</t>
  </si>
  <si>
    <t>Campina Grande, Puxinanã e Esperança/PB</t>
  </si>
  <si>
    <t>Fabíola Bessa de Carvalho</t>
  </si>
  <si>
    <t xml:space="preserve"> 2º Encontro das Assessorias de Comunicação dos CAU/UF</t>
  </si>
  <si>
    <t>17 e 18/05/2018</t>
  </si>
  <si>
    <t>Mércia Valéria Pinho do Nascimento</t>
  </si>
  <si>
    <t xml:space="preserve">6º Treinamento Técnico das Assessorias Técnica e Jurídica das Comissões de Ética </t>
  </si>
  <si>
    <t>Capacitação</t>
  </si>
  <si>
    <t>e Disciplina do CAU</t>
  </si>
  <si>
    <t>CPFI</t>
  </si>
  <si>
    <t>Reunião mensal da Comissão de Planejamento e Finanças - CPFI - CAU/PB</t>
  </si>
  <si>
    <t xml:space="preserve">3º Fórum de Presidentes e 25ª Reunião Plenária Ampliada Ordinária do CAU/BR </t>
  </si>
  <si>
    <t>24 e 25/05/2018</t>
  </si>
  <si>
    <t>JUNHO</t>
  </si>
  <si>
    <t>Ações planejadas da fiscalização  na cidade de Lagoa Seca e Campina Grande/PB</t>
  </si>
  <si>
    <t>Sumé/PB</t>
  </si>
  <si>
    <t>Ações planejadas da fiscalização pelo interior do estado nas cidades de Cabaceiras,</t>
  </si>
  <si>
    <t>18 a 21/06/2018</t>
  </si>
  <si>
    <t>Monteiro e Sumé/PB</t>
  </si>
  <si>
    <t>3º Seminário Técnico do Centro de Serviços Compartilhados</t>
  </si>
  <si>
    <t>25 a 27/06/2018</t>
  </si>
  <si>
    <t>Rio de Janeiro/RJ</t>
  </si>
  <si>
    <t>Fórum de Presidentes</t>
  </si>
  <si>
    <t>28 e 29/06/2018</t>
  </si>
  <si>
    <t>Período: Janeiro a Julho de 2018</t>
  </si>
  <si>
    <t>JULHO</t>
  </si>
  <si>
    <t>Reunião da Comissão de Exercício Profissional, Ensino e Formação - CEPEF - CAU/PB</t>
  </si>
  <si>
    <t>Reunião mensal da Comissão de Ética e Disciplina - CED - CAU/PB</t>
  </si>
  <si>
    <t>Lagoa de Dentro/PB</t>
  </si>
  <si>
    <t xml:space="preserve">Ações planejadas da fiscalização pelo interior do estado nas cidades de  Guarabira, </t>
  </si>
  <si>
    <t>23 a 26/07/2018</t>
  </si>
  <si>
    <t>Bananeiras, Solânea e Lagoa de Dentro/PB.</t>
  </si>
  <si>
    <t>Guarabira-PB</t>
  </si>
  <si>
    <t>Audiência do Proc. 0806341-75.2017.4.05.8200  na Justiça Federal de Guarabira-PB</t>
  </si>
  <si>
    <t>Reunião Plénaria Ordinária Nº 077 do CAU/PB</t>
  </si>
  <si>
    <t>Andréia Carvalho Solha</t>
  </si>
  <si>
    <t> Seminário de Planejamento, Finanças e Auditoria do CAU</t>
  </si>
  <si>
    <t>02 a 03/08/2018</t>
  </si>
  <si>
    <t>Ernani Henrique dos Santos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</si>
</sst>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center" vertical="center"/>
    </xf>
    <xf numFmtId="4" fontId="5" fillId="2" borderId="20" xfId="0" applyNumberFormat="1" applyFont="1" applyFill="1" applyBorder="1" applyAlignment="1">
      <alignment horizontal="left" vertical="center"/>
    </xf>
    <xf numFmtId="4" fontId="5" fillId="2" borderId="19" xfId="0" applyNumberFormat="1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vertical="center"/>
    </xf>
    <xf numFmtId="4" fontId="10" fillId="4" borderId="12" xfId="0" applyNumberFormat="1" applyFont="1" applyFill="1" applyBorder="1" applyAlignment="1">
      <alignment horizontal="center" vertical="center"/>
    </xf>
    <xf numFmtId="14" fontId="6" fillId="4" borderId="20" xfId="0" applyNumberFormat="1" applyFont="1" applyFill="1" applyBorder="1" applyAlignment="1">
      <alignment horizontal="center" vertical="center"/>
    </xf>
    <xf numFmtId="4" fontId="6" fillId="4" borderId="20" xfId="0" applyNumberFormat="1" applyFont="1" applyFill="1" applyBorder="1" applyAlignment="1">
      <alignment horizontal="right" vertical="center"/>
    </xf>
    <xf numFmtId="4" fontId="10" fillId="4" borderId="8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left" vertical="center"/>
    </xf>
    <xf numFmtId="14" fontId="6" fillId="4" borderId="3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left" vertical="center"/>
    </xf>
    <xf numFmtId="4" fontId="6" fillId="4" borderId="9" xfId="0" applyNumberFormat="1" applyFont="1" applyFill="1" applyBorder="1" applyAlignment="1">
      <alignment horizontal="left" vertical="center"/>
    </xf>
    <xf numFmtId="4" fontId="6" fillId="4" borderId="20" xfId="0" applyNumberFormat="1" applyFont="1" applyFill="1" applyBorder="1" applyAlignment="1">
      <alignment horizontal="left" vertical="center"/>
    </xf>
    <xf numFmtId="4" fontId="6" fillId="4" borderId="11" xfId="0" applyNumberFormat="1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vertical="center"/>
    </xf>
    <xf numFmtId="4" fontId="11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14" fontId="6" fillId="2" borderId="3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4" xfId="0" applyFont="1" applyFill="1" applyBorder="1"/>
    <xf numFmtId="4" fontId="0" fillId="2" borderId="20" xfId="0" applyNumberFormat="1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6" fillId="2" borderId="19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06"/>
  <sheetViews>
    <sheetView tabSelected="1" topLeftCell="A52" workbookViewId="0">
      <selection activeCell="I67" sqref="I67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131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37" t="s">
        <v>103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20</v>
      </c>
      <c r="B4" s="10" t="s">
        <v>3</v>
      </c>
      <c r="C4" s="10" t="s">
        <v>14</v>
      </c>
      <c r="D4" s="11" t="s">
        <v>12</v>
      </c>
      <c r="E4" s="12" t="s">
        <v>4</v>
      </c>
      <c r="F4" s="13" t="s">
        <v>13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40" t="s">
        <v>0</v>
      </c>
      <c r="B5" s="38">
        <v>0</v>
      </c>
      <c r="C5" s="38">
        <v>1</v>
      </c>
      <c r="D5" s="38">
        <v>1</v>
      </c>
      <c r="E5" s="39" t="s">
        <v>30</v>
      </c>
      <c r="F5" s="38" t="s">
        <v>34</v>
      </c>
      <c r="G5" s="40" t="s">
        <v>40</v>
      </c>
      <c r="H5" s="41" t="s">
        <v>10</v>
      </c>
      <c r="I5" s="42" t="s">
        <v>41</v>
      </c>
      <c r="J5" s="43">
        <v>43103</v>
      </c>
      <c r="K5" s="44">
        <v>675</v>
      </c>
      <c r="L5" s="143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41"/>
      <c r="B6" s="38">
        <v>1</v>
      </c>
      <c r="C6" s="38">
        <v>0</v>
      </c>
      <c r="D6" s="38">
        <v>1</v>
      </c>
      <c r="E6" s="39" t="s">
        <v>30</v>
      </c>
      <c r="F6" s="38" t="s">
        <v>15</v>
      </c>
      <c r="G6" s="40" t="s">
        <v>39</v>
      </c>
      <c r="H6" s="45" t="s">
        <v>10</v>
      </c>
      <c r="I6" s="42" t="s">
        <v>41</v>
      </c>
      <c r="J6" s="46">
        <v>43103</v>
      </c>
      <c r="K6" s="44">
        <v>900</v>
      </c>
      <c r="L6" s="14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142"/>
      <c r="B7" s="38">
        <v>1</v>
      </c>
      <c r="C7" s="38">
        <v>0</v>
      </c>
      <c r="D7" s="38">
        <v>1</v>
      </c>
      <c r="E7" s="39" t="s">
        <v>42</v>
      </c>
      <c r="F7" s="38" t="s">
        <v>15</v>
      </c>
      <c r="G7" s="40" t="s">
        <v>39</v>
      </c>
      <c r="H7" s="45" t="s">
        <v>10</v>
      </c>
      <c r="I7" s="47" t="s">
        <v>43</v>
      </c>
      <c r="J7" s="48">
        <v>43115</v>
      </c>
      <c r="K7" s="44">
        <v>900</v>
      </c>
      <c r="L7" s="14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50" t="s">
        <v>31</v>
      </c>
      <c r="B8" s="35">
        <v>1</v>
      </c>
      <c r="C8" s="36">
        <v>0</v>
      </c>
      <c r="D8" s="35">
        <v>1</v>
      </c>
      <c r="E8" s="36" t="s">
        <v>35</v>
      </c>
      <c r="F8" s="35" t="s">
        <v>15</v>
      </c>
      <c r="G8" s="49" t="s">
        <v>39</v>
      </c>
      <c r="H8" s="50" t="s">
        <v>10</v>
      </c>
      <c r="I8" s="51" t="s">
        <v>44</v>
      </c>
      <c r="J8" s="37">
        <v>43133</v>
      </c>
      <c r="K8" s="52">
        <v>900</v>
      </c>
      <c r="L8" s="153">
        <f>K8+K9+K10+K11+K12+K13+K14</f>
        <v>8955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51"/>
      <c r="B9" s="35">
        <v>1</v>
      </c>
      <c r="C9" s="36">
        <v>0</v>
      </c>
      <c r="D9" s="35">
        <v>1</v>
      </c>
      <c r="E9" s="36" t="s">
        <v>32</v>
      </c>
      <c r="F9" s="35" t="s">
        <v>15</v>
      </c>
      <c r="G9" s="49" t="s">
        <v>45</v>
      </c>
      <c r="H9" s="50" t="s">
        <v>10</v>
      </c>
      <c r="I9" s="51" t="s">
        <v>46</v>
      </c>
      <c r="J9" s="37">
        <v>43136</v>
      </c>
      <c r="K9" s="52">
        <v>900</v>
      </c>
      <c r="L9" s="15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51"/>
      <c r="B10" s="35">
        <v>1</v>
      </c>
      <c r="C10" s="36">
        <v>0</v>
      </c>
      <c r="D10" s="35">
        <v>1</v>
      </c>
      <c r="E10" s="36" t="s">
        <v>42</v>
      </c>
      <c r="F10" s="35" t="s">
        <v>16</v>
      </c>
      <c r="G10" s="49" t="s">
        <v>47</v>
      </c>
      <c r="H10" s="50" t="s">
        <v>36</v>
      </c>
      <c r="I10" s="51" t="s">
        <v>48</v>
      </c>
      <c r="J10" s="37">
        <v>43139</v>
      </c>
      <c r="K10" s="52">
        <v>1200</v>
      </c>
      <c r="L10" s="15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51"/>
      <c r="B11" s="35">
        <v>0</v>
      </c>
      <c r="C11" s="36">
        <v>1</v>
      </c>
      <c r="D11" s="35">
        <v>1</v>
      </c>
      <c r="E11" s="36" t="s">
        <v>37</v>
      </c>
      <c r="F11" s="35" t="s">
        <v>15</v>
      </c>
      <c r="G11" s="49" t="s">
        <v>40</v>
      </c>
      <c r="H11" s="50" t="s">
        <v>10</v>
      </c>
      <c r="I11" s="51" t="s">
        <v>49</v>
      </c>
      <c r="J11" s="37">
        <v>43147</v>
      </c>
      <c r="K11" s="52">
        <v>675</v>
      </c>
      <c r="L11" s="15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51"/>
      <c r="B12" s="35">
        <v>4</v>
      </c>
      <c r="C12" s="36">
        <v>0</v>
      </c>
      <c r="D12" s="35">
        <v>0</v>
      </c>
      <c r="E12" s="150" t="s">
        <v>50</v>
      </c>
      <c r="F12" s="35" t="s">
        <v>17</v>
      </c>
      <c r="G12" s="49" t="s">
        <v>11</v>
      </c>
      <c r="H12" s="156" t="s">
        <v>38</v>
      </c>
      <c r="I12" s="53" t="s">
        <v>51</v>
      </c>
      <c r="J12" s="114" t="s">
        <v>52</v>
      </c>
      <c r="K12" s="52">
        <v>1440</v>
      </c>
      <c r="L12" s="15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51"/>
      <c r="B13" s="35">
        <v>4</v>
      </c>
      <c r="C13" s="36">
        <v>0</v>
      </c>
      <c r="D13" s="35">
        <v>0</v>
      </c>
      <c r="E13" s="152"/>
      <c r="F13" s="35" t="s">
        <v>17</v>
      </c>
      <c r="G13" s="49" t="s">
        <v>29</v>
      </c>
      <c r="H13" s="157"/>
      <c r="I13" s="51" t="s">
        <v>53</v>
      </c>
      <c r="J13" s="115"/>
      <c r="K13" s="52">
        <v>1440</v>
      </c>
      <c r="L13" s="15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152"/>
      <c r="B14" s="35">
        <v>3</v>
      </c>
      <c r="C14" s="36">
        <v>0</v>
      </c>
      <c r="D14" s="35">
        <v>1</v>
      </c>
      <c r="E14" s="36" t="s">
        <v>42</v>
      </c>
      <c r="F14" s="35" t="s">
        <v>16</v>
      </c>
      <c r="G14" s="49" t="s">
        <v>47</v>
      </c>
      <c r="H14" s="50" t="s">
        <v>33</v>
      </c>
      <c r="I14" s="51" t="s">
        <v>54</v>
      </c>
      <c r="J14" s="37" t="s">
        <v>55</v>
      </c>
      <c r="K14" s="52">
        <v>2400</v>
      </c>
      <c r="L14" s="15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46" t="s">
        <v>56</v>
      </c>
      <c r="B15" s="57">
        <v>1</v>
      </c>
      <c r="C15" s="58">
        <v>0</v>
      </c>
      <c r="D15" s="57">
        <v>1</v>
      </c>
      <c r="E15" s="58" t="s">
        <v>35</v>
      </c>
      <c r="F15" s="57" t="s">
        <v>15</v>
      </c>
      <c r="G15" s="59" t="s">
        <v>39</v>
      </c>
      <c r="H15" s="60" t="s">
        <v>10</v>
      </c>
      <c r="I15" s="61" t="s">
        <v>44</v>
      </c>
      <c r="J15" s="62">
        <v>43161</v>
      </c>
      <c r="K15" s="63">
        <v>900</v>
      </c>
      <c r="L15" s="148">
        <f>K15+K16+K17+K18</f>
        <v>2655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47"/>
      <c r="B16" s="57">
        <v>0</v>
      </c>
      <c r="C16" s="58">
        <v>1</v>
      </c>
      <c r="D16" s="57">
        <v>0</v>
      </c>
      <c r="E16" s="58" t="s">
        <v>50</v>
      </c>
      <c r="F16" s="57" t="s">
        <v>57</v>
      </c>
      <c r="G16" s="59" t="s">
        <v>58</v>
      </c>
      <c r="H16" s="64" t="s">
        <v>59</v>
      </c>
      <c r="I16" s="61" t="s">
        <v>60</v>
      </c>
      <c r="J16" s="62">
        <v>43167</v>
      </c>
      <c r="K16" s="63">
        <v>180</v>
      </c>
      <c r="L16" s="14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47"/>
      <c r="B17" s="57">
        <v>0</v>
      </c>
      <c r="C17" s="58">
        <v>1</v>
      </c>
      <c r="D17" s="57">
        <v>1</v>
      </c>
      <c r="E17" s="58" t="s">
        <v>32</v>
      </c>
      <c r="F17" s="57" t="s">
        <v>34</v>
      </c>
      <c r="G17" s="59" t="s">
        <v>40</v>
      </c>
      <c r="H17" s="60" t="s">
        <v>10</v>
      </c>
      <c r="I17" s="61" t="s">
        <v>46</v>
      </c>
      <c r="J17" s="62">
        <v>43171</v>
      </c>
      <c r="K17" s="63">
        <v>675</v>
      </c>
      <c r="L17" s="14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47"/>
      <c r="B18" s="57">
        <v>1</v>
      </c>
      <c r="C18" s="58">
        <v>0</v>
      </c>
      <c r="D18" s="57">
        <v>1</v>
      </c>
      <c r="E18" s="58" t="s">
        <v>32</v>
      </c>
      <c r="F18" s="57" t="s">
        <v>34</v>
      </c>
      <c r="G18" s="59" t="s">
        <v>45</v>
      </c>
      <c r="H18" s="60" t="s">
        <v>10</v>
      </c>
      <c r="I18" s="61" t="s">
        <v>46</v>
      </c>
      <c r="J18" s="62">
        <v>43171</v>
      </c>
      <c r="K18" s="63">
        <v>900</v>
      </c>
      <c r="L18" s="14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50" t="s">
        <v>61</v>
      </c>
      <c r="B19" s="35">
        <v>3</v>
      </c>
      <c r="C19" s="36">
        <v>0</v>
      </c>
      <c r="D19" s="35">
        <v>1</v>
      </c>
      <c r="E19" s="36" t="s">
        <v>42</v>
      </c>
      <c r="F19" s="35" t="s">
        <v>16</v>
      </c>
      <c r="G19" s="49" t="s">
        <v>47</v>
      </c>
      <c r="H19" s="66" t="s">
        <v>33</v>
      </c>
      <c r="I19" s="67" t="s">
        <v>62</v>
      </c>
      <c r="J19" s="37" t="s">
        <v>63</v>
      </c>
      <c r="K19" s="52">
        <v>2400</v>
      </c>
      <c r="L19" s="153">
        <f>K19+K20+K21+K22+K23+K24+K25+K26+K27+K28+K29</f>
        <v>11535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51"/>
      <c r="B20" s="35">
        <v>1</v>
      </c>
      <c r="C20" s="36">
        <v>0</v>
      </c>
      <c r="D20" s="35">
        <v>1</v>
      </c>
      <c r="E20" s="36" t="s">
        <v>35</v>
      </c>
      <c r="F20" s="35" t="s">
        <v>15</v>
      </c>
      <c r="G20" s="49" t="s">
        <v>39</v>
      </c>
      <c r="H20" s="55" t="s">
        <v>10</v>
      </c>
      <c r="I20" s="51" t="s">
        <v>44</v>
      </c>
      <c r="J20" s="37">
        <v>43196</v>
      </c>
      <c r="K20" s="52">
        <v>900</v>
      </c>
      <c r="L20" s="15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51"/>
      <c r="B21" s="54">
        <v>1</v>
      </c>
      <c r="C21" s="68">
        <v>0</v>
      </c>
      <c r="D21" s="54">
        <v>1</v>
      </c>
      <c r="E21" s="68" t="s">
        <v>32</v>
      </c>
      <c r="F21" s="54" t="s">
        <v>34</v>
      </c>
      <c r="G21" s="69" t="s">
        <v>45</v>
      </c>
      <c r="H21" s="66" t="s">
        <v>10</v>
      </c>
      <c r="I21" s="70" t="s">
        <v>46</v>
      </c>
      <c r="J21" s="56">
        <v>43199</v>
      </c>
      <c r="K21" s="52">
        <v>900</v>
      </c>
      <c r="L21" s="15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51"/>
      <c r="B22" s="35">
        <v>4</v>
      </c>
      <c r="C22" s="36">
        <v>0</v>
      </c>
      <c r="D22" s="35">
        <v>0</v>
      </c>
      <c r="E22" s="150" t="s">
        <v>50</v>
      </c>
      <c r="F22" s="35" t="s">
        <v>17</v>
      </c>
      <c r="G22" s="49" t="s">
        <v>11</v>
      </c>
      <c r="H22" s="156" t="s">
        <v>64</v>
      </c>
      <c r="I22" s="53" t="s">
        <v>65</v>
      </c>
      <c r="J22" s="167" t="s">
        <v>66</v>
      </c>
      <c r="K22" s="52">
        <v>1440</v>
      </c>
      <c r="L22" s="15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51"/>
      <c r="B23" s="35">
        <v>4</v>
      </c>
      <c r="C23" s="36">
        <v>0</v>
      </c>
      <c r="D23" s="35">
        <v>0</v>
      </c>
      <c r="E23" s="152"/>
      <c r="F23" s="35" t="s">
        <v>17</v>
      </c>
      <c r="G23" s="49" t="s">
        <v>29</v>
      </c>
      <c r="H23" s="157"/>
      <c r="I23" s="51" t="s">
        <v>67</v>
      </c>
      <c r="J23" s="168"/>
      <c r="K23" s="52">
        <v>1440</v>
      </c>
      <c r="L23" s="15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51"/>
      <c r="B24" s="35">
        <v>0</v>
      </c>
      <c r="C24" s="36">
        <v>1</v>
      </c>
      <c r="D24" s="35">
        <v>1</v>
      </c>
      <c r="E24" s="36" t="s">
        <v>42</v>
      </c>
      <c r="F24" s="35" t="s">
        <v>17</v>
      </c>
      <c r="G24" s="49" t="s">
        <v>68</v>
      </c>
      <c r="H24" s="71" t="s">
        <v>59</v>
      </c>
      <c r="I24" s="51" t="s">
        <v>69</v>
      </c>
      <c r="J24" s="37">
        <v>43206</v>
      </c>
      <c r="K24" s="52">
        <v>540</v>
      </c>
      <c r="L24" s="15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51"/>
      <c r="B25" s="35">
        <v>0</v>
      </c>
      <c r="C25" s="36">
        <v>1</v>
      </c>
      <c r="D25" s="35">
        <v>1</v>
      </c>
      <c r="E25" s="36" t="s">
        <v>32</v>
      </c>
      <c r="F25" s="35" t="s">
        <v>34</v>
      </c>
      <c r="G25" s="49" t="s">
        <v>40</v>
      </c>
      <c r="H25" s="55" t="s">
        <v>10</v>
      </c>
      <c r="I25" s="72" t="s">
        <v>49</v>
      </c>
      <c r="J25" s="56">
        <v>43210</v>
      </c>
      <c r="K25" s="52">
        <v>675</v>
      </c>
      <c r="L25" s="15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51"/>
      <c r="B26" s="35">
        <v>4</v>
      </c>
      <c r="C26" s="36">
        <v>0</v>
      </c>
      <c r="D26" s="35">
        <v>0</v>
      </c>
      <c r="E26" s="150" t="s">
        <v>50</v>
      </c>
      <c r="F26" s="35" t="s">
        <v>17</v>
      </c>
      <c r="G26" s="49" t="s">
        <v>11</v>
      </c>
      <c r="H26" s="156" t="s">
        <v>70</v>
      </c>
      <c r="I26" s="53" t="s">
        <v>71</v>
      </c>
      <c r="J26" s="114" t="s">
        <v>72</v>
      </c>
      <c r="K26" s="52">
        <v>1440</v>
      </c>
      <c r="L26" s="15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51"/>
      <c r="B27" s="35">
        <v>4</v>
      </c>
      <c r="C27" s="36">
        <v>0</v>
      </c>
      <c r="D27" s="35">
        <v>0</v>
      </c>
      <c r="E27" s="152"/>
      <c r="F27" s="35" t="s">
        <v>57</v>
      </c>
      <c r="G27" s="49" t="s">
        <v>58</v>
      </c>
      <c r="H27" s="157"/>
      <c r="I27" s="51" t="s">
        <v>73</v>
      </c>
      <c r="J27" s="115"/>
      <c r="K27" s="52">
        <v>1440</v>
      </c>
      <c r="L27" s="15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51"/>
      <c r="B28" s="35">
        <v>0</v>
      </c>
      <c r="C28" s="36">
        <v>1</v>
      </c>
      <c r="D28" s="35">
        <v>0</v>
      </c>
      <c r="E28" s="150" t="s">
        <v>50</v>
      </c>
      <c r="F28" s="35" t="s">
        <v>17</v>
      </c>
      <c r="G28" s="49" t="s">
        <v>11</v>
      </c>
      <c r="H28" s="110" t="s">
        <v>59</v>
      </c>
      <c r="I28" s="112" t="s">
        <v>60</v>
      </c>
      <c r="J28" s="114">
        <v>43220</v>
      </c>
      <c r="K28" s="52">
        <v>180</v>
      </c>
      <c r="L28" s="15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52"/>
      <c r="B29" s="35">
        <v>0</v>
      </c>
      <c r="C29" s="36">
        <v>1</v>
      </c>
      <c r="D29" s="35">
        <v>0</v>
      </c>
      <c r="E29" s="152"/>
      <c r="F29" s="35" t="s">
        <v>57</v>
      </c>
      <c r="G29" s="49" t="s">
        <v>58</v>
      </c>
      <c r="H29" s="111"/>
      <c r="I29" s="113"/>
      <c r="J29" s="115"/>
      <c r="K29" s="52">
        <v>180</v>
      </c>
      <c r="L29" s="15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40" t="s">
        <v>74</v>
      </c>
      <c r="B30" s="73">
        <v>1</v>
      </c>
      <c r="C30" s="74">
        <v>0</v>
      </c>
      <c r="D30" s="73">
        <v>1</v>
      </c>
      <c r="E30" s="74" t="s">
        <v>35</v>
      </c>
      <c r="F30" s="73" t="s">
        <v>15</v>
      </c>
      <c r="G30" s="75" t="s">
        <v>39</v>
      </c>
      <c r="H30" s="76" t="s">
        <v>10</v>
      </c>
      <c r="I30" s="77" t="s">
        <v>44</v>
      </c>
      <c r="J30" s="78">
        <v>43224</v>
      </c>
      <c r="K30" s="79">
        <v>900</v>
      </c>
      <c r="L30" s="158">
        <f>K30+K31+K32+K33+K34+K35+K36+K37+K38+K39+K40+K41</f>
        <v>14835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41"/>
      <c r="B31" s="73">
        <v>1</v>
      </c>
      <c r="C31" s="74">
        <v>0</v>
      </c>
      <c r="D31" s="73">
        <v>1</v>
      </c>
      <c r="E31" s="74" t="s">
        <v>42</v>
      </c>
      <c r="F31" s="73" t="s">
        <v>16</v>
      </c>
      <c r="G31" s="75" t="s">
        <v>47</v>
      </c>
      <c r="H31" s="80" t="s">
        <v>75</v>
      </c>
      <c r="I31" s="77" t="s">
        <v>76</v>
      </c>
      <c r="J31" s="78">
        <v>43227</v>
      </c>
      <c r="K31" s="81">
        <v>1200</v>
      </c>
      <c r="L31" s="15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41"/>
      <c r="B32" s="65">
        <v>1</v>
      </c>
      <c r="C32" s="82">
        <v>0</v>
      </c>
      <c r="D32" s="65">
        <v>1</v>
      </c>
      <c r="E32" s="82" t="s">
        <v>32</v>
      </c>
      <c r="F32" s="65" t="s">
        <v>34</v>
      </c>
      <c r="G32" s="83" t="s">
        <v>45</v>
      </c>
      <c r="H32" s="84" t="s">
        <v>10</v>
      </c>
      <c r="I32" s="85" t="s">
        <v>46</v>
      </c>
      <c r="J32" s="78">
        <v>43234</v>
      </c>
      <c r="K32" s="81">
        <v>900</v>
      </c>
      <c r="L32" s="15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41"/>
      <c r="B33" s="73">
        <v>3</v>
      </c>
      <c r="C33" s="74">
        <v>0</v>
      </c>
      <c r="D33" s="73">
        <v>0</v>
      </c>
      <c r="E33" s="140" t="s">
        <v>50</v>
      </c>
      <c r="F33" s="73" t="s">
        <v>17</v>
      </c>
      <c r="G33" s="75" t="s">
        <v>11</v>
      </c>
      <c r="H33" s="161" t="s">
        <v>77</v>
      </c>
      <c r="I33" s="86" t="s">
        <v>78</v>
      </c>
      <c r="J33" s="163" t="s">
        <v>79</v>
      </c>
      <c r="K33" s="81">
        <v>1080</v>
      </c>
      <c r="L33" s="15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41"/>
      <c r="B34" s="73">
        <v>3</v>
      </c>
      <c r="C34" s="74">
        <v>0</v>
      </c>
      <c r="D34" s="73">
        <v>0</v>
      </c>
      <c r="E34" s="142"/>
      <c r="F34" s="73" t="s">
        <v>17</v>
      </c>
      <c r="G34" s="75" t="s">
        <v>29</v>
      </c>
      <c r="H34" s="162"/>
      <c r="I34" s="77" t="s">
        <v>80</v>
      </c>
      <c r="J34" s="164"/>
      <c r="K34" s="81">
        <v>1080</v>
      </c>
      <c r="L34" s="15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41"/>
      <c r="B35" s="73">
        <v>3</v>
      </c>
      <c r="C35" s="74">
        <v>0</v>
      </c>
      <c r="D35" s="73">
        <v>1</v>
      </c>
      <c r="E35" s="74" t="s">
        <v>42</v>
      </c>
      <c r="F35" s="73" t="s">
        <v>57</v>
      </c>
      <c r="G35" s="75" t="s">
        <v>81</v>
      </c>
      <c r="H35" s="76" t="s">
        <v>33</v>
      </c>
      <c r="I35" s="77" t="s">
        <v>82</v>
      </c>
      <c r="J35" s="78" t="s">
        <v>83</v>
      </c>
      <c r="K35" s="81">
        <v>1920</v>
      </c>
      <c r="L35" s="15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41"/>
      <c r="B36" s="73">
        <v>2</v>
      </c>
      <c r="C36" s="74">
        <v>0</v>
      </c>
      <c r="D36" s="73">
        <v>1</v>
      </c>
      <c r="E36" s="74" t="s">
        <v>42</v>
      </c>
      <c r="F36" s="73" t="s">
        <v>57</v>
      </c>
      <c r="G36" s="87" t="s">
        <v>84</v>
      </c>
      <c r="H36" s="165" t="s">
        <v>33</v>
      </c>
      <c r="I36" s="86" t="s">
        <v>85</v>
      </c>
      <c r="J36" s="163">
        <v>43238</v>
      </c>
      <c r="K36" s="81">
        <v>1440</v>
      </c>
      <c r="L36" s="15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41"/>
      <c r="B37" s="73">
        <v>2</v>
      </c>
      <c r="C37" s="74">
        <v>0</v>
      </c>
      <c r="D37" s="73">
        <v>1</v>
      </c>
      <c r="E37" s="88" t="s">
        <v>86</v>
      </c>
      <c r="F37" s="73" t="s">
        <v>17</v>
      </c>
      <c r="G37" s="75" t="s">
        <v>68</v>
      </c>
      <c r="H37" s="166"/>
      <c r="I37" s="77" t="s">
        <v>87</v>
      </c>
      <c r="J37" s="164"/>
      <c r="K37" s="81">
        <v>1440</v>
      </c>
      <c r="L37" s="15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41"/>
      <c r="B38" s="65">
        <v>1</v>
      </c>
      <c r="C38" s="82">
        <v>0</v>
      </c>
      <c r="D38" s="65">
        <v>1</v>
      </c>
      <c r="E38" s="88" t="s">
        <v>88</v>
      </c>
      <c r="F38" s="65" t="s">
        <v>34</v>
      </c>
      <c r="G38" s="83" t="s">
        <v>45</v>
      </c>
      <c r="H38" s="84" t="s">
        <v>10</v>
      </c>
      <c r="I38" s="85" t="s">
        <v>89</v>
      </c>
      <c r="J38" s="78">
        <v>43241</v>
      </c>
      <c r="K38" s="81">
        <v>900</v>
      </c>
      <c r="L38" s="15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41"/>
      <c r="B39" s="73">
        <v>3</v>
      </c>
      <c r="C39" s="74">
        <v>0</v>
      </c>
      <c r="D39" s="73">
        <v>1</v>
      </c>
      <c r="E39" s="74" t="s">
        <v>42</v>
      </c>
      <c r="F39" s="73" t="s">
        <v>16</v>
      </c>
      <c r="G39" s="75" t="s">
        <v>47</v>
      </c>
      <c r="H39" s="76" t="s">
        <v>33</v>
      </c>
      <c r="I39" s="89" t="s">
        <v>90</v>
      </c>
      <c r="J39" s="78" t="s">
        <v>91</v>
      </c>
      <c r="K39" s="81">
        <v>2400</v>
      </c>
      <c r="L39" s="15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41"/>
      <c r="B40" s="73">
        <v>0</v>
      </c>
      <c r="C40" s="74">
        <v>1</v>
      </c>
      <c r="D40" s="73">
        <v>1</v>
      </c>
      <c r="E40" s="74" t="s">
        <v>37</v>
      </c>
      <c r="F40" s="73" t="s">
        <v>34</v>
      </c>
      <c r="G40" s="75" t="s">
        <v>40</v>
      </c>
      <c r="H40" s="76" t="s">
        <v>10</v>
      </c>
      <c r="I40" s="90" t="s">
        <v>49</v>
      </c>
      <c r="J40" s="78">
        <v>43243</v>
      </c>
      <c r="K40" s="81">
        <v>675</v>
      </c>
      <c r="L40" s="15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42"/>
      <c r="B41" s="73">
        <v>1</v>
      </c>
      <c r="C41" s="74">
        <v>0</v>
      </c>
      <c r="D41" s="73">
        <v>1</v>
      </c>
      <c r="E41" s="74" t="s">
        <v>35</v>
      </c>
      <c r="F41" s="73" t="s">
        <v>15</v>
      </c>
      <c r="G41" s="75" t="s">
        <v>39</v>
      </c>
      <c r="H41" s="76" t="s">
        <v>10</v>
      </c>
      <c r="I41" s="77" t="s">
        <v>44</v>
      </c>
      <c r="J41" s="78">
        <v>43250</v>
      </c>
      <c r="K41" s="81">
        <v>900</v>
      </c>
      <c r="L41" s="16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16" t="s">
        <v>92</v>
      </c>
      <c r="B42" s="92">
        <v>0</v>
      </c>
      <c r="C42" s="93">
        <v>1</v>
      </c>
      <c r="D42" s="92">
        <v>0</v>
      </c>
      <c r="E42" s="93" t="s">
        <v>50</v>
      </c>
      <c r="F42" s="92" t="s">
        <v>17</v>
      </c>
      <c r="G42" s="94" t="s">
        <v>29</v>
      </c>
      <c r="H42" s="95" t="s">
        <v>59</v>
      </c>
      <c r="I42" s="119" t="s">
        <v>93</v>
      </c>
      <c r="J42" s="96">
        <v>43257</v>
      </c>
      <c r="K42" s="97">
        <v>180</v>
      </c>
      <c r="L42" s="107">
        <f>SUM(K42:K49)</f>
        <v>8160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17"/>
      <c r="B43" s="92">
        <v>0</v>
      </c>
      <c r="C43" s="93">
        <v>1</v>
      </c>
      <c r="D43" s="92">
        <v>0</v>
      </c>
      <c r="E43" s="93" t="s">
        <v>50</v>
      </c>
      <c r="F43" s="92" t="s">
        <v>17</v>
      </c>
      <c r="G43" s="94" t="s">
        <v>68</v>
      </c>
      <c r="H43" s="98" t="s">
        <v>59</v>
      </c>
      <c r="I43" s="120"/>
      <c r="J43" s="99">
        <v>43257</v>
      </c>
      <c r="K43" s="97">
        <v>180</v>
      </c>
      <c r="L43" s="10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17"/>
      <c r="B44" s="92">
        <v>1</v>
      </c>
      <c r="C44" s="93">
        <v>0</v>
      </c>
      <c r="D44" s="92">
        <v>1</v>
      </c>
      <c r="E44" s="93" t="s">
        <v>32</v>
      </c>
      <c r="F44" s="92" t="s">
        <v>34</v>
      </c>
      <c r="G44" s="94" t="s">
        <v>45</v>
      </c>
      <c r="H44" s="100" t="s">
        <v>10</v>
      </c>
      <c r="I44" s="101" t="s">
        <v>46</v>
      </c>
      <c r="J44" s="102">
        <v>43262</v>
      </c>
      <c r="K44" s="97">
        <v>900</v>
      </c>
      <c r="L44" s="10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117"/>
      <c r="B45" s="92">
        <v>3</v>
      </c>
      <c r="C45" s="93">
        <v>0</v>
      </c>
      <c r="D45" s="92">
        <v>0</v>
      </c>
      <c r="E45" s="121" t="s">
        <v>50</v>
      </c>
      <c r="F45" s="92" t="s">
        <v>17</v>
      </c>
      <c r="G45" s="94" t="s">
        <v>11</v>
      </c>
      <c r="H45" s="123" t="s">
        <v>94</v>
      </c>
      <c r="I45" s="103" t="s">
        <v>95</v>
      </c>
      <c r="J45" s="125" t="s">
        <v>96</v>
      </c>
      <c r="K45" s="97">
        <v>1080</v>
      </c>
      <c r="L45" s="10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117"/>
      <c r="B46" s="92">
        <v>3</v>
      </c>
      <c r="C46" s="93">
        <v>0</v>
      </c>
      <c r="D46" s="92">
        <v>0</v>
      </c>
      <c r="E46" s="122"/>
      <c r="F46" s="92" t="s">
        <v>57</v>
      </c>
      <c r="G46" s="94" t="s">
        <v>58</v>
      </c>
      <c r="H46" s="124"/>
      <c r="I46" s="104" t="s">
        <v>97</v>
      </c>
      <c r="J46" s="126"/>
      <c r="K46" s="97">
        <v>1080</v>
      </c>
      <c r="L46" s="10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117"/>
      <c r="B47" s="92">
        <v>1</v>
      </c>
      <c r="C47" s="93">
        <v>0</v>
      </c>
      <c r="D47" s="92">
        <v>1</v>
      </c>
      <c r="E47" s="93" t="s">
        <v>88</v>
      </c>
      <c r="F47" s="92" t="s">
        <v>15</v>
      </c>
      <c r="G47" s="94" t="s">
        <v>39</v>
      </c>
      <c r="H47" s="100" t="s">
        <v>10</v>
      </c>
      <c r="I47" s="105" t="s">
        <v>89</v>
      </c>
      <c r="J47" s="102">
        <v>43269</v>
      </c>
      <c r="K47" s="97">
        <v>900</v>
      </c>
      <c r="L47" s="10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117"/>
      <c r="B48" s="92">
        <v>2</v>
      </c>
      <c r="C48" s="93">
        <v>0</v>
      </c>
      <c r="D48" s="92">
        <v>1</v>
      </c>
      <c r="E48" s="93" t="s">
        <v>50</v>
      </c>
      <c r="F48" s="92" t="s">
        <v>17</v>
      </c>
      <c r="G48" s="94" t="s">
        <v>11</v>
      </c>
      <c r="H48" s="100" t="s">
        <v>33</v>
      </c>
      <c r="I48" s="104" t="s">
        <v>98</v>
      </c>
      <c r="J48" s="102" t="s">
        <v>99</v>
      </c>
      <c r="K48" s="97">
        <v>1440</v>
      </c>
      <c r="L48" s="10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thickBot="1" x14ac:dyDescent="0.3">
      <c r="A49" s="118"/>
      <c r="B49" s="92">
        <v>3</v>
      </c>
      <c r="C49" s="93">
        <v>0</v>
      </c>
      <c r="D49" s="92">
        <v>1</v>
      </c>
      <c r="E49" s="93" t="s">
        <v>42</v>
      </c>
      <c r="F49" s="92" t="s">
        <v>16</v>
      </c>
      <c r="G49" s="94" t="s">
        <v>47</v>
      </c>
      <c r="H49" s="100" t="s">
        <v>100</v>
      </c>
      <c r="I49" s="106" t="s">
        <v>101</v>
      </c>
      <c r="J49" s="102" t="s">
        <v>102</v>
      </c>
      <c r="K49" s="97">
        <v>2400</v>
      </c>
      <c r="L49" s="10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169" t="s">
        <v>104</v>
      </c>
      <c r="B50" s="170">
        <v>1</v>
      </c>
      <c r="C50" s="171">
        <v>0</v>
      </c>
      <c r="D50" s="170">
        <v>1</v>
      </c>
      <c r="E50" s="171" t="s">
        <v>35</v>
      </c>
      <c r="F50" s="170" t="s">
        <v>15</v>
      </c>
      <c r="G50" s="172" t="s">
        <v>39</v>
      </c>
      <c r="H50" s="173" t="s">
        <v>10</v>
      </c>
      <c r="I50" s="174" t="s">
        <v>105</v>
      </c>
      <c r="J50" s="175">
        <v>43287</v>
      </c>
      <c r="K50" s="176">
        <v>900</v>
      </c>
      <c r="L50" s="158">
        <f>SUM(K50:K58)</f>
        <v>11100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177"/>
      <c r="B51" s="170">
        <v>1</v>
      </c>
      <c r="C51" s="171">
        <v>0</v>
      </c>
      <c r="D51" s="170">
        <v>1</v>
      </c>
      <c r="E51" s="171" t="s">
        <v>32</v>
      </c>
      <c r="F51" s="170" t="s">
        <v>34</v>
      </c>
      <c r="G51" s="172" t="s">
        <v>45</v>
      </c>
      <c r="H51" s="173" t="s">
        <v>10</v>
      </c>
      <c r="I51" s="178" t="s">
        <v>106</v>
      </c>
      <c r="J51" s="175">
        <v>43290</v>
      </c>
      <c r="K51" s="176">
        <v>900</v>
      </c>
      <c r="L51" s="15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177"/>
      <c r="B52" s="170">
        <v>1</v>
      </c>
      <c r="C52" s="171">
        <v>0</v>
      </c>
      <c r="D52" s="170">
        <v>1</v>
      </c>
      <c r="E52" s="171" t="s">
        <v>88</v>
      </c>
      <c r="F52" s="170" t="s">
        <v>15</v>
      </c>
      <c r="G52" s="172" t="s">
        <v>39</v>
      </c>
      <c r="H52" s="173" t="s">
        <v>10</v>
      </c>
      <c r="I52" s="179" t="s">
        <v>89</v>
      </c>
      <c r="J52" s="175">
        <v>43297</v>
      </c>
      <c r="K52" s="176">
        <v>900</v>
      </c>
      <c r="L52" s="15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26.25" thickBot="1" x14ac:dyDescent="0.3">
      <c r="A53" s="177"/>
      <c r="B53" s="170">
        <v>3</v>
      </c>
      <c r="C53" s="171">
        <v>0</v>
      </c>
      <c r="D53" s="170">
        <v>0</v>
      </c>
      <c r="E53" s="171" t="s">
        <v>50</v>
      </c>
      <c r="F53" s="170" t="s">
        <v>17</v>
      </c>
      <c r="G53" s="172" t="s">
        <v>11</v>
      </c>
      <c r="H53" s="180" t="s">
        <v>107</v>
      </c>
      <c r="I53" s="181" t="s">
        <v>108</v>
      </c>
      <c r="J53" s="182" t="s">
        <v>109</v>
      </c>
      <c r="K53" s="176">
        <v>1080</v>
      </c>
      <c r="L53" s="15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177"/>
      <c r="B54" s="170">
        <v>3</v>
      </c>
      <c r="C54" s="171">
        <v>0</v>
      </c>
      <c r="D54" s="170">
        <v>0</v>
      </c>
      <c r="E54" s="171" t="s">
        <v>50</v>
      </c>
      <c r="F54" s="170" t="s">
        <v>17</v>
      </c>
      <c r="G54" s="172" t="s">
        <v>29</v>
      </c>
      <c r="H54" s="183"/>
      <c r="I54" s="184" t="s">
        <v>110</v>
      </c>
      <c r="J54" s="185"/>
      <c r="K54" s="176">
        <v>1080</v>
      </c>
      <c r="L54" s="15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177"/>
      <c r="B55" s="170">
        <v>0</v>
      </c>
      <c r="C55" s="171">
        <v>1</v>
      </c>
      <c r="D55" s="170">
        <v>1</v>
      </c>
      <c r="E55" s="171" t="s">
        <v>42</v>
      </c>
      <c r="F55" s="170" t="s">
        <v>17</v>
      </c>
      <c r="G55" s="172" t="s">
        <v>68</v>
      </c>
      <c r="H55" s="173" t="s">
        <v>111</v>
      </c>
      <c r="I55" s="174" t="s">
        <v>112</v>
      </c>
      <c r="J55" s="186">
        <v>43307</v>
      </c>
      <c r="K55" s="176">
        <v>540</v>
      </c>
      <c r="L55" s="15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177"/>
      <c r="B56" s="73">
        <v>1</v>
      </c>
      <c r="C56" s="73">
        <v>0</v>
      </c>
      <c r="D56" s="73">
        <v>1</v>
      </c>
      <c r="E56" s="74" t="s">
        <v>30</v>
      </c>
      <c r="F56" s="73" t="s">
        <v>15</v>
      </c>
      <c r="G56" s="187" t="s">
        <v>39</v>
      </c>
      <c r="H56" s="91" t="s">
        <v>10</v>
      </c>
      <c r="I56" s="90" t="s">
        <v>113</v>
      </c>
      <c r="J56" s="186">
        <v>43308</v>
      </c>
      <c r="K56" s="176">
        <v>900</v>
      </c>
      <c r="L56" s="15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177"/>
      <c r="B57" s="170">
        <v>3</v>
      </c>
      <c r="C57" s="171">
        <v>0</v>
      </c>
      <c r="D57" s="170">
        <v>1</v>
      </c>
      <c r="E57" s="171" t="s">
        <v>88</v>
      </c>
      <c r="F57" s="170" t="s">
        <v>57</v>
      </c>
      <c r="G57" s="172" t="s">
        <v>114</v>
      </c>
      <c r="H57" s="173" t="s">
        <v>33</v>
      </c>
      <c r="I57" s="188" t="s">
        <v>115</v>
      </c>
      <c r="J57" s="189" t="s">
        <v>116</v>
      </c>
      <c r="K57" s="176">
        <v>2400</v>
      </c>
      <c r="L57" s="15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190"/>
      <c r="B58" s="170">
        <v>3</v>
      </c>
      <c r="C58" s="171">
        <v>0</v>
      </c>
      <c r="D58" s="170">
        <v>1</v>
      </c>
      <c r="E58" s="171" t="s">
        <v>88</v>
      </c>
      <c r="F58" s="170" t="s">
        <v>15</v>
      </c>
      <c r="G58" s="172" t="s">
        <v>117</v>
      </c>
      <c r="H58" s="173" t="s">
        <v>33</v>
      </c>
      <c r="I58" s="191"/>
      <c r="J58" s="192"/>
      <c r="K58" s="176">
        <v>2400</v>
      </c>
      <c r="L58" s="16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29" t="s">
        <v>1</v>
      </c>
      <c r="B59" s="30">
        <f>SUM(B5:B58)</f>
        <v>89</v>
      </c>
      <c r="C59" s="30">
        <f>SUM(C5:C58)</f>
        <v>12</v>
      </c>
      <c r="D59" s="30">
        <f>SUM(D5:D58)</f>
        <v>37</v>
      </c>
      <c r="E59" s="31" t="s">
        <v>2</v>
      </c>
      <c r="F59" s="32" t="s">
        <v>2</v>
      </c>
      <c r="G59" s="32" t="s">
        <v>2</v>
      </c>
      <c r="H59" s="32" t="s">
        <v>2</v>
      </c>
      <c r="I59" s="32" t="s">
        <v>2</v>
      </c>
      <c r="J59" s="33" t="s">
        <v>2</v>
      </c>
      <c r="K59" s="32">
        <f>SUM(K5:K58)</f>
        <v>59715</v>
      </c>
      <c r="L59" s="32">
        <f>SUM(L5:L58)</f>
        <v>59715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x14ac:dyDescent="0.25">
      <c r="A60" s="1"/>
      <c r="B60" s="1"/>
      <c r="C60" s="1"/>
      <c r="D60" s="1"/>
      <c r="E60" s="1"/>
      <c r="F60" s="1"/>
      <c r="G60" s="3"/>
      <c r="H60" s="3"/>
      <c r="I60" s="3"/>
      <c r="J60" s="3"/>
      <c r="K60" s="3"/>
      <c r="L60" s="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x14ac:dyDescent="0.25">
      <c r="A61" s="1"/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38.25" x14ac:dyDescent="0.25">
      <c r="A62" s="129" t="s">
        <v>21</v>
      </c>
      <c r="B62" s="129"/>
      <c r="C62" s="27" t="s">
        <v>22</v>
      </c>
      <c r="D62" s="27" t="s">
        <v>23</v>
      </c>
      <c r="E62" s="25" t="s">
        <v>24</v>
      </c>
      <c r="F62" s="25" t="s">
        <v>25</v>
      </c>
      <c r="G62" s="25" t="s">
        <v>26</v>
      </c>
      <c r="H62" s="26" t="s">
        <v>27</v>
      </c>
      <c r="I62" s="23"/>
      <c r="J62" s="20"/>
      <c r="K62" s="130"/>
      <c r="L62" s="13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x14ac:dyDescent="0.25">
      <c r="A63" s="127" t="s">
        <v>15</v>
      </c>
      <c r="B63" s="127"/>
      <c r="C63" s="7">
        <v>25</v>
      </c>
      <c r="D63" s="7">
        <v>4</v>
      </c>
      <c r="E63" s="8">
        <f>SUM(K5:K7,K8:K9,K11,K15,K17:K18,K20:K21,K25,K30,K32,K38,K40:K41,K44,K47,K50:K52,K56,K58)</f>
        <v>21975</v>
      </c>
      <c r="F63" s="7">
        <f>SUM(B5:B9,B11,B15,B17:B18,B20:B21,B25,B30,B32,B38,B40:B41,B44,B47,B50:B52,B56,B58)</f>
        <v>21</v>
      </c>
      <c r="G63" s="7">
        <f>SUM(C5:C9,C11,C17,C25,C40)</f>
        <v>5</v>
      </c>
      <c r="H63" s="19">
        <f>SUM(D5:D9,D11,D15,D17:D18,D20:D21,D25,D30,D32,D38,D40:D41,D44,D47,D50:D52,D56,D58)</f>
        <v>24</v>
      </c>
      <c r="I63" s="24"/>
      <c r="J63" s="21"/>
      <c r="K63" s="130"/>
      <c r="L63" s="13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x14ac:dyDescent="0.25">
      <c r="A64" s="127" t="s">
        <v>16</v>
      </c>
      <c r="B64" s="127"/>
      <c r="C64" s="7">
        <v>6</v>
      </c>
      <c r="D64" s="7">
        <v>1</v>
      </c>
      <c r="E64" s="8">
        <f>SUM(K10,K14,K19,K31,K39,K49)</f>
        <v>12000</v>
      </c>
      <c r="F64" s="7">
        <f>SUM(B10,B14,B19,B31,B39,B49)</f>
        <v>14</v>
      </c>
      <c r="G64" s="7">
        <v>0</v>
      </c>
      <c r="H64" s="19">
        <f>SUM(D10,D14,D19,D31,D39,D49)</f>
        <v>6</v>
      </c>
      <c r="I64" s="24"/>
      <c r="J64" s="21"/>
      <c r="K64" s="22"/>
      <c r="L64" s="2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x14ac:dyDescent="0.25">
      <c r="A65" s="127" t="s">
        <v>17</v>
      </c>
      <c r="B65" s="127"/>
      <c r="C65" s="7">
        <v>24</v>
      </c>
      <c r="D65" s="7">
        <v>7</v>
      </c>
      <c r="E65" s="8">
        <f>SUM(K12:K13,K16,K22:K24,K26:K29,K33:K37,K42:K43,K45:K46,K48,K53:K55,K57)</f>
        <v>25740</v>
      </c>
      <c r="F65" s="7">
        <f>SUM(B12:B13,B22:B23,B26:B29,B33:B37,B45:B46,B48,B53:B55,B57)</f>
        <v>54</v>
      </c>
      <c r="G65" s="7">
        <f>SUM(C16,C24,C28:C29,C42:C43,C55)</f>
        <v>7</v>
      </c>
      <c r="H65" s="19">
        <f>SUM(D24,D33:D37,D48,D55,D57)</f>
        <v>7</v>
      </c>
      <c r="I65" s="24"/>
      <c r="J65" s="21"/>
      <c r="K65" s="128"/>
      <c r="L65" s="12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x14ac:dyDescent="0.25">
      <c r="A66" s="127" t="s">
        <v>18</v>
      </c>
      <c r="B66" s="127"/>
      <c r="C66" s="7"/>
      <c r="D66" s="7"/>
      <c r="E66" s="8"/>
      <c r="F66" s="7"/>
      <c r="G66" s="7"/>
      <c r="H66" s="7"/>
      <c r="I66" s="24"/>
      <c r="J66" s="21"/>
      <c r="K66" s="128"/>
      <c r="L66" s="12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x14ac:dyDescent="0.25">
      <c r="A67" s="1"/>
      <c r="B67" s="1"/>
      <c r="C67" s="17"/>
      <c r="D67" s="1"/>
      <c r="E67" s="1"/>
      <c r="F67" s="1"/>
      <c r="G67" s="3"/>
      <c r="H67" s="3"/>
      <c r="I67" s="18"/>
      <c r="J67" s="18"/>
      <c r="K67" s="18"/>
      <c r="L67" s="18"/>
      <c r="M67" s="1"/>
    </row>
    <row r="68" spans="1:96" x14ac:dyDescent="0.25">
      <c r="A68" s="1"/>
      <c r="B68" s="1"/>
      <c r="C68" s="1"/>
      <c r="D68" s="1"/>
      <c r="E68" s="1"/>
      <c r="F68" s="1"/>
      <c r="G68" s="3"/>
      <c r="H68" s="3"/>
      <c r="I68" s="3"/>
      <c r="J68" s="3"/>
      <c r="K68" s="3"/>
      <c r="L68" s="3"/>
      <c r="M68" s="1"/>
    </row>
    <row r="69" spans="1:96" x14ac:dyDescent="0.25">
      <c r="A69" s="1"/>
      <c r="B69" s="1"/>
      <c r="C69" s="1"/>
      <c r="D69" s="1"/>
      <c r="E69" s="34"/>
      <c r="F69" s="1"/>
      <c r="G69" s="1"/>
      <c r="H69" s="1"/>
      <c r="I69" s="3"/>
      <c r="J69" s="3"/>
      <c r="K69" s="3"/>
      <c r="L69" s="3"/>
      <c r="M69" s="1"/>
    </row>
    <row r="70" spans="1:96" x14ac:dyDescent="0.25">
      <c r="A70" s="1"/>
      <c r="B70" s="1"/>
      <c r="C70" s="1"/>
      <c r="D70" s="1"/>
      <c r="E70" s="28"/>
      <c r="F70" s="1">
        <f>SUM(F63:F66)</f>
        <v>89</v>
      </c>
      <c r="G70" s="1">
        <f t="shared" ref="G70:H70" si="0">SUM(G63:G66)</f>
        <v>12</v>
      </c>
      <c r="H70" s="1">
        <f t="shared" si="0"/>
        <v>37</v>
      </c>
      <c r="I70" s="3"/>
      <c r="J70" s="3"/>
      <c r="K70" s="3"/>
      <c r="L70" s="3"/>
      <c r="M70" s="1"/>
    </row>
    <row r="71" spans="1:96" x14ac:dyDescent="0.25">
      <c r="A71" s="1"/>
      <c r="B71" s="1"/>
      <c r="C71" s="1"/>
      <c r="D71" s="1"/>
      <c r="E71" s="1"/>
      <c r="F71" s="1"/>
      <c r="G71" s="3"/>
      <c r="H71" s="3"/>
      <c r="I71" s="3"/>
      <c r="J71" s="3"/>
      <c r="K71" s="3"/>
      <c r="L71" s="3"/>
      <c r="M71" s="1"/>
    </row>
    <row r="72" spans="1:96" x14ac:dyDescent="0.25">
      <c r="A72" s="1"/>
      <c r="B72" s="1"/>
      <c r="C72" s="1"/>
      <c r="D72" s="1"/>
      <c r="E72" s="1"/>
      <c r="F72" s="1"/>
      <c r="G72" s="3"/>
      <c r="H72" s="3"/>
      <c r="I72" s="3"/>
      <c r="J72" s="3"/>
      <c r="K72" s="3"/>
      <c r="L72" s="3"/>
      <c r="M72" s="1"/>
    </row>
    <row r="73" spans="1:96" x14ac:dyDescent="0.25">
      <c r="A73" s="1"/>
      <c r="B73" s="1"/>
      <c r="C73" s="1"/>
      <c r="D73" s="1"/>
      <c r="E73" s="1"/>
      <c r="F73" s="1"/>
      <c r="G73" s="3"/>
      <c r="H73" s="3"/>
      <c r="I73" s="3"/>
      <c r="J73" s="3"/>
      <c r="K73" s="3"/>
      <c r="L73" s="3"/>
      <c r="M73" s="1"/>
    </row>
    <row r="74" spans="1:96" x14ac:dyDescent="0.25">
      <c r="A74" s="1"/>
      <c r="B74" s="1"/>
      <c r="C74" s="1"/>
      <c r="D74" s="1"/>
      <c r="E74" s="1"/>
      <c r="F74" s="1"/>
      <c r="G74" s="3"/>
      <c r="H74" s="3"/>
      <c r="I74" s="3"/>
      <c r="J74" s="3"/>
      <c r="K74" s="3"/>
      <c r="L74" s="3"/>
      <c r="M74" s="1"/>
    </row>
    <row r="75" spans="1:96" x14ac:dyDescent="0.25">
      <c r="A75" s="1"/>
      <c r="B75" s="1"/>
      <c r="C75" s="1"/>
      <c r="D75" s="1"/>
      <c r="E75" s="1"/>
      <c r="F75" s="1"/>
      <c r="G75" s="3"/>
      <c r="H75" s="3"/>
      <c r="I75" s="3"/>
      <c r="J75" s="3"/>
      <c r="K75" s="3"/>
      <c r="L75" s="3"/>
      <c r="M75" s="1"/>
    </row>
    <row r="76" spans="1:96" x14ac:dyDescent="0.25">
      <c r="A76" s="1"/>
      <c r="B76" s="1"/>
      <c r="C76" s="1"/>
      <c r="D76" s="1"/>
      <c r="E76" s="1"/>
      <c r="F76" s="1"/>
      <c r="G76" s="3"/>
      <c r="H76" s="3"/>
      <c r="I76" s="3"/>
      <c r="J76" s="3"/>
      <c r="K76" s="3"/>
      <c r="L76" s="3"/>
      <c r="M76" s="1"/>
    </row>
    <row r="77" spans="1:96" x14ac:dyDescent="0.25">
      <c r="A77" s="1"/>
      <c r="B77" s="1"/>
      <c r="C77" s="1"/>
      <c r="D77" s="1"/>
      <c r="E77" s="1"/>
      <c r="F77" s="1"/>
      <c r="G77" s="3"/>
      <c r="H77" s="3"/>
      <c r="I77" s="3"/>
      <c r="J77" s="3"/>
      <c r="K77" s="3"/>
      <c r="L77" s="3"/>
      <c r="M77" s="1"/>
    </row>
    <row r="78" spans="1:96" x14ac:dyDescent="0.25">
      <c r="A78" s="1"/>
      <c r="B78" s="1"/>
      <c r="C78" s="1"/>
      <c r="D78" s="1"/>
      <c r="E78" s="1"/>
      <c r="F78" s="1"/>
      <c r="G78" s="3"/>
      <c r="H78" s="3"/>
      <c r="I78" s="3"/>
      <c r="J78" s="3"/>
      <c r="K78" s="3"/>
      <c r="L78" s="3"/>
      <c r="M78" s="1"/>
    </row>
    <row r="79" spans="1:96" x14ac:dyDescent="0.25">
      <c r="A79" s="1"/>
      <c r="B79" s="1"/>
      <c r="C79" s="1"/>
      <c r="D79" s="1"/>
      <c r="E79" s="1"/>
      <c r="F79" s="1"/>
      <c r="G79" s="3"/>
      <c r="H79" s="3"/>
      <c r="I79" s="3"/>
      <c r="J79" s="3"/>
      <c r="K79" s="3"/>
      <c r="L79" s="3"/>
      <c r="M79" s="1"/>
    </row>
    <row r="80" spans="1:96" x14ac:dyDescent="0.25">
      <c r="A80" s="1"/>
      <c r="B80" s="1"/>
      <c r="C80" s="1"/>
      <c r="D80" s="1"/>
      <c r="E80" s="1"/>
      <c r="F80" s="1"/>
      <c r="G80" s="3"/>
      <c r="H80" s="3"/>
      <c r="I80" s="3"/>
      <c r="J80" s="3"/>
      <c r="K80" s="3"/>
      <c r="L80" s="3"/>
      <c r="M80" s="1"/>
    </row>
    <row r="81" spans="1:13" x14ac:dyDescent="0.25">
      <c r="A81" s="1"/>
      <c r="B81" s="1"/>
      <c r="C81" s="1"/>
      <c r="D81" s="1"/>
      <c r="E81" s="1"/>
      <c r="F81" s="1"/>
      <c r="G81" s="3"/>
      <c r="H81" s="3"/>
      <c r="I81" s="3"/>
      <c r="J81" s="3"/>
      <c r="K81" s="3"/>
      <c r="L81" s="3"/>
      <c r="M81" s="1"/>
    </row>
    <row r="82" spans="1:13" x14ac:dyDescent="0.25">
      <c r="A82" s="1"/>
      <c r="B82" s="1"/>
      <c r="C82" s="1"/>
      <c r="D82" s="1"/>
      <c r="E82" s="1"/>
      <c r="F82" s="1"/>
      <c r="G82" s="3"/>
      <c r="H82" s="3"/>
      <c r="I82" s="3"/>
      <c r="J82" s="3"/>
      <c r="K82" s="3"/>
      <c r="L82" s="3"/>
      <c r="M82" s="1"/>
    </row>
    <row r="83" spans="1:13" x14ac:dyDescent="0.25">
      <c r="A83" s="1"/>
      <c r="B83" s="1"/>
      <c r="C83" s="1"/>
      <c r="D83" s="1"/>
      <c r="E83" s="1"/>
      <c r="F83" s="1"/>
      <c r="G83" s="3"/>
      <c r="H83" s="3"/>
      <c r="I83" s="3"/>
      <c r="J83" s="3"/>
      <c r="K83" s="3"/>
      <c r="L83" s="3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3"/>
      <c r="I84" s="3"/>
      <c r="J84" s="3"/>
      <c r="K84" s="3"/>
      <c r="L84" s="3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</row>
    <row r="2305" spans="1:11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</row>
    <row r="2306" spans="1:11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</row>
  </sheetData>
  <mergeCells count="51">
    <mergeCell ref="A50:A58"/>
    <mergeCell ref="L50:L58"/>
    <mergeCell ref="H53:H54"/>
    <mergeCell ref="J53:J54"/>
    <mergeCell ref="I57:I58"/>
    <mergeCell ref="J57:J58"/>
    <mergeCell ref="J36:J37"/>
    <mergeCell ref="L19:L29"/>
    <mergeCell ref="E22:E23"/>
    <mergeCell ref="H22:H23"/>
    <mergeCell ref="J22:J23"/>
    <mergeCell ref="E26:E27"/>
    <mergeCell ref="H26:H27"/>
    <mergeCell ref="J26:J27"/>
    <mergeCell ref="E28:E29"/>
    <mergeCell ref="A1:L2"/>
    <mergeCell ref="A3:L3"/>
    <mergeCell ref="A5:A7"/>
    <mergeCell ref="L5:L7"/>
    <mergeCell ref="A15:A18"/>
    <mergeCell ref="L15:L18"/>
    <mergeCell ref="A8:A14"/>
    <mergeCell ref="L8:L14"/>
    <mergeCell ref="E12:E13"/>
    <mergeCell ref="H12:H13"/>
    <mergeCell ref="J12:J13"/>
    <mergeCell ref="A66:B66"/>
    <mergeCell ref="K66:L66"/>
    <mergeCell ref="A65:B65"/>
    <mergeCell ref="K65:L65"/>
    <mergeCell ref="A62:B62"/>
    <mergeCell ref="K62:L62"/>
    <mergeCell ref="A63:B63"/>
    <mergeCell ref="K63:L63"/>
    <mergeCell ref="A64:B64"/>
    <mergeCell ref="L42:L49"/>
    <mergeCell ref="H28:H29"/>
    <mergeCell ref="I28:I29"/>
    <mergeCell ref="J28:J29"/>
    <mergeCell ref="A42:A49"/>
    <mergeCell ref="I42:I43"/>
    <mergeCell ref="E45:E46"/>
    <mergeCell ref="H45:H46"/>
    <mergeCell ref="J45:J46"/>
    <mergeCell ref="A19:A29"/>
    <mergeCell ref="A30:A41"/>
    <mergeCell ref="L30:L41"/>
    <mergeCell ref="E33:E34"/>
    <mergeCell ref="H33:H34"/>
    <mergeCell ref="J33:J34"/>
    <mergeCell ref="H36:H37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2018-03-13T13:45:46Z</cp:lastPrinted>
  <dcterms:created xsi:type="dcterms:W3CDTF">2014-06-16T13:21:53Z</dcterms:created>
  <dcterms:modified xsi:type="dcterms:W3CDTF">2018-08-15T12:35:36Z</dcterms:modified>
</cp:coreProperties>
</file>