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DIÁRIAS!$F$1:$F$2339</definedName>
  </definedNames>
  <calcPr calcId="152511"/>
</workbook>
</file>

<file path=xl/calcChain.xml><?xml version="1.0" encoding="utf-8"?>
<calcChain xmlns="http://schemas.openxmlformats.org/spreadsheetml/2006/main">
  <c r="G98" i="7" l="1"/>
  <c r="F98" i="7"/>
  <c r="E98" i="7"/>
  <c r="F96" i="7"/>
  <c r="E96" i="7"/>
  <c r="L92" i="7"/>
  <c r="K92" i="7"/>
  <c r="D92" i="7"/>
  <c r="C92" i="7"/>
  <c r="B92" i="7"/>
  <c r="F97" i="7" l="1"/>
  <c r="E97" i="7"/>
  <c r="G96" i="7" l="1"/>
  <c r="L53" i="7" l="1"/>
  <c r="L43" i="7" l="1"/>
  <c r="L33" i="7" l="1"/>
  <c r="G97" i="7" l="1"/>
  <c r="L24" i="7"/>
  <c r="L8" i="7" l="1"/>
  <c r="L5" i="7" l="1"/>
</calcChain>
</file>

<file path=xl/sharedStrings.xml><?xml version="1.0" encoding="utf-8"?>
<sst xmlns="http://schemas.openxmlformats.org/spreadsheetml/2006/main" count="453" uniqueCount="160">
  <si>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</si>
  <si>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</si>
  <si>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</si>
  <si>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</si>
  <si>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</si>
  <si>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</si>
  <si>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</si>
  <si>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</si>
  <si>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</si>
  <si>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</si>
  <si>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</si>
  <si>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</si>
  <si>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</si>
  <si>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</si>
  <si>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</si>
  <si>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</si>
  <si>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</si>
  <si>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</si>
  <si>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</si>
  <si>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</si>
  <si>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</si>
  <si>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</si>
  <si>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</si>
  <si>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</si>
  <si>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</si>
  <si>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</si>
  <si>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</si>
  <si>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</si>
  <si>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</si>
  <si>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</si>
  <si>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</si>
  <si>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</si>
  <si>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</si>
  <si>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</si>
  <si>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</si>
  <si>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</si>
  <si>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</si>
  <si>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</si>
  <si>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</si>
  <si>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</si>
  <si>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</si>
  <si>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</si>
  <si>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</si>
  <si>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</si>
  <si>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</si>
  <si>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</si>
  <si>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</si>
  <si>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</si>
  <si>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</si>
  <si>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</si>
  <si>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</si>
  <si>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</si>
  <si>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</si>
  <si>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</si>
  <si>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</si>
  <si>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</si>
  <si>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</si>
  <si>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</si>
  <si>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</si>
  <si>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</si>
  <si>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</si>
  <si>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</si>
  <si>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</si>
  <si>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</si>
  <si>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</si>
  <si>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</si>
  <si>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</si>
  <si>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</si>
  <si>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</si>
  <si>
    <t>ABRIL</t>
  </si>
  <si>
    <t>Debate Patrimônio Cultural</t>
  </si>
  <si>
    <t>Conselheira</t>
  </si>
  <si>
    <t>Cristina Evelise Vieira Alexandre</t>
  </si>
  <si>
    <t>CPFI</t>
  </si>
  <si>
    <t>Ricardo Victor de M. Vidal</t>
  </si>
  <si>
    <t>Rio de Janeiro/RJ</t>
  </si>
  <si>
    <t xml:space="preserve">2º Seminário Técnico de Planejamento, Orçamento, Finanças e Proced.  Adm. </t>
  </si>
  <si>
    <t>18 a 20/04/2017</t>
  </si>
  <si>
    <t>do CAU + GESPUBLICA de 2017 e Seminário das Comissões de Planej. e Finanças.</t>
  </si>
  <si>
    <t>Andréia Carvalho Solha</t>
  </si>
  <si>
    <t>Treinamento Módulo SISCAF  da Implanta Informatica</t>
  </si>
  <si>
    <t>24 a 26/04/2017</t>
  </si>
  <si>
    <t>Samara de Melo Alves</t>
  </si>
  <si>
    <t>25º  Fórum de Presidentes do CAU/BR</t>
  </si>
  <si>
    <t>26 e 27/04/2017</t>
  </si>
  <si>
    <t>MAIO</t>
  </si>
  <si>
    <t>Mulungu/PB</t>
  </si>
  <si>
    <t>Ações planejadas da fiscalização no interior do estado nas cidades de Alagoa</t>
  </si>
  <si>
    <t>22 a 26/05/2017</t>
  </si>
  <si>
    <t>Grande, Bananeiras e Mulungu</t>
  </si>
  <si>
    <t>CEPEF</t>
  </si>
  <si>
    <t>Yngrid Cabral de Lima Costa</t>
  </si>
  <si>
    <t>São Paulo/SP</t>
  </si>
  <si>
    <t>III Seminário de Integração do CAU - Ensino em Foco e Encontro das Comissões</t>
  </si>
  <si>
    <t>11 e 12/05/2017</t>
  </si>
  <si>
    <t>Ensino e Formação dos CAUs'UF</t>
  </si>
  <si>
    <t>26ª Reunião de Fórum de Presidentes e 21ª Reunião Plenária Ampliada do CAUBR</t>
  </si>
  <si>
    <t>24 a 27/05/2017</t>
  </si>
  <si>
    <t>Pitimbu/PB</t>
  </si>
  <si>
    <t>Fiscalização no interior do estado na Cidade de Pitimbu/PB</t>
  </si>
  <si>
    <t>JUNHO</t>
  </si>
  <si>
    <t>Seminário de Planejamento e Gestão do CAU</t>
  </si>
  <si>
    <t>12 e 13/06/2017</t>
  </si>
  <si>
    <t>COA</t>
  </si>
  <si>
    <t>Amélia de Farias Panet Barros</t>
  </si>
  <si>
    <t>III Encontro das COA-CAU/BR com as COA-CAU/UF</t>
  </si>
  <si>
    <t>Mogeiro/PB</t>
  </si>
  <si>
    <t xml:space="preserve">Ações planejadas da fiscalização no interior do estado nas cidades de Campina </t>
  </si>
  <si>
    <t>19 a 23/06/2017</t>
  </si>
  <si>
    <t>Grande, Puxinanã, Ingá e Mogeiro/PB</t>
  </si>
  <si>
    <t>Treinamento das Assessorias e Coordenadores das Comissões Eleitorais</t>
  </si>
  <si>
    <t>29 e 30/06/2017</t>
  </si>
  <si>
    <t>Isis Elisabete A. Almeida Pedrosa</t>
  </si>
  <si>
    <t>Coord. CE</t>
  </si>
  <si>
    <t>JULHO</t>
  </si>
  <si>
    <t>Campina Grande/PB</t>
  </si>
  <si>
    <t>Amparo/PB</t>
  </si>
  <si>
    <t xml:space="preserve">Ações planejadas da fiscalização no interior do estado nas cidades de Sumé, </t>
  </si>
  <si>
    <t>Monteiro, Taperoá e Amparo/PB</t>
  </si>
  <si>
    <t>1º Treinamento da Fiscalização realizado pela CED do CAU/BR</t>
  </si>
  <si>
    <t>Treinamento do Módulo de Compras e Contratos - SISCCL da Implanta Informática</t>
  </si>
  <si>
    <t>Mércia Valéria P. do Nascimento</t>
  </si>
  <si>
    <t>Treinamento do Módulo de Emissão de passagens aérias e terrestres e pagamento</t>
  </si>
  <si>
    <t>de diárias - SISPAD da implanta Informática</t>
  </si>
  <si>
    <t>AGOSTO</t>
  </si>
  <si>
    <t>Sônia Matos Falcão</t>
  </si>
  <si>
    <t>I Fórum de Vigilância Sanitária e Arquitetura</t>
  </si>
  <si>
    <t>28º Fórum de Presidentes e  22ª Plenária Ampliada do CAU/BR</t>
  </si>
  <si>
    <t>17 e 18/08/2017</t>
  </si>
  <si>
    <t>Pilar/PB</t>
  </si>
  <si>
    <t xml:space="preserve">Ações planejadas da fiscalização no interior do estado nas cidades de Pedra de  </t>
  </si>
  <si>
    <t>21 a 25/08/2017</t>
  </si>
  <si>
    <t>Fogo, Juripiranga, Itabaiana e Pilar/PB.</t>
  </si>
  <si>
    <t>5º Treinamento Técnico CED para as Assessorias Jurídicas e das Comissões</t>
  </si>
  <si>
    <t>24 e 25/08/2017</t>
  </si>
  <si>
    <t>de Ética dos CAU.</t>
  </si>
  <si>
    <t>Reunião com a cooperativa SICREDI e Reunião na  UNIFACISA</t>
  </si>
  <si>
    <t>SETEMBRO</t>
  </si>
  <si>
    <t>Belo Horizonte/MG</t>
  </si>
  <si>
    <t>29º Fórum de Presidentes</t>
  </si>
  <si>
    <t>14 e 15/09/2017</t>
  </si>
  <si>
    <t>Mariane Lourenço Dâmaso</t>
  </si>
  <si>
    <t>Rio Grande do Sul/RS</t>
  </si>
  <si>
    <t xml:space="preserve"> Reunião Técnica da COA-CAU/BR com as COA-CAU/UF</t>
  </si>
  <si>
    <t>Período: Janeiro a Outubro de 2017</t>
  </si>
  <si>
    <t>OUTUBRO</t>
  </si>
  <si>
    <t>Mataraca/PB</t>
  </si>
  <si>
    <t>Fiscalização nas cidades de Mamanguape, Rio Tinto e Mataraca/PB</t>
  </si>
  <si>
    <t>05 e 06/10/2017</t>
  </si>
  <si>
    <t>Audiências de conciliação com os profissionais inscritos na Dívida Ativa do Conselho</t>
  </si>
  <si>
    <t>Reunião da CEPEF</t>
  </si>
  <si>
    <t>Salvador/BA</t>
  </si>
  <si>
    <t xml:space="preserve">III Encontro Regional de Fiscalização </t>
  </si>
  <si>
    <t>09 e 10/10/2017</t>
  </si>
  <si>
    <t>Recife/PE</t>
  </si>
  <si>
    <t>Participar de julgamento do processo 0800030- 05.2016.4.05.8200, em Ação que move o</t>
  </si>
  <si>
    <t xml:space="preserve"> SINDARQ/PB em face do CAU/PB</t>
  </si>
  <si>
    <t>Pitimbú/PB</t>
  </si>
  <si>
    <t xml:space="preserve">Fiscalização de denúncia recebida no sistema de obra irregular e sem responsável </t>
  </si>
  <si>
    <t>técnico em cond. horizontal na cidade de Alhandra e fiscalização na cidade de Pitimbú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</si>
</sst>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9" xfId="0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/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3" borderId="9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14" fontId="5" fillId="3" borderId="11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1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/>
    <xf numFmtId="4" fontId="5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5" fillId="7" borderId="4" xfId="0" applyFont="1" applyFill="1" applyBorder="1"/>
    <xf numFmtId="0" fontId="5" fillId="7" borderId="19" xfId="0" applyFont="1" applyFill="1" applyBorder="1" applyAlignment="1">
      <alignment horizontal="center"/>
    </xf>
    <xf numFmtId="14" fontId="5" fillId="7" borderId="11" xfId="0" applyNumberFormat="1" applyFont="1" applyFill="1" applyBorder="1" applyAlignment="1">
      <alignment horizontal="center"/>
    </xf>
    <xf numFmtId="4" fontId="5" fillId="7" borderId="4" xfId="0" applyNumberFormat="1" applyFont="1" applyFill="1" applyBorder="1"/>
    <xf numFmtId="14" fontId="5" fillId="7" borderId="3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/>
    <xf numFmtId="0" fontId="4" fillId="7" borderId="4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vertical="center"/>
    </xf>
    <xf numFmtId="4" fontId="3" fillId="7" borderId="3" xfId="0" applyNumberFormat="1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left" vertical="center"/>
    </xf>
    <xf numFmtId="14" fontId="5" fillId="7" borderId="1" xfId="0" applyNumberFormat="1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vertical="center"/>
    </xf>
    <xf numFmtId="4" fontId="5" fillId="7" borderId="1" xfId="0" applyNumberFormat="1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4" fontId="5" fillId="7" borderId="3" xfId="0" applyNumberFormat="1" applyFont="1" applyFill="1" applyBorder="1"/>
    <xf numFmtId="0" fontId="4" fillId="7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left" vertical="center"/>
    </xf>
    <xf numFmtId="14" fontId="5" fillId="7" borderId="20" xfId="0" applyNumberFormat="1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horizontal="right" vertical="center"/>
    </xf>
    <xf numFmtId="0" fontId="0" fillId="7" borderId="1" xfId="0" applyFill="1" applyBorder="1"/>
    <xf numFmtId="14" fontId="5" fillId="7" borderId="7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/>
    <xf numFmtId="0" fontId="4" fillId="7" borderId="19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4" fontId="5" fillId="7" borderId="3" xfId="0" applyNumberFormat="1" applyFont="1" applyFill="1" applyBorder="1" applyAlignment="1">
      <alignment horizontal="left" vertical="center"/>
    </xf>
    <xf numFmtId="14" fontId="5" fillId="7" borderId="10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 applyAlignment="1">
      <alignment horizontal="right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left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2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/>
    <xf numFmtId="4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9" fillId="5" borderId="0" xfId="0" applyFont="1" applyFill="1"/>
    <xf numFmtId="14" fontId="5" fillId="5" borderId="1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4" fontId="3" fillId="5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14" fontId="5" fillId="5" borderId="3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/>
    <xf numFmtId="4" fontId="5" fillId="5" borderId="3" xfId="0" applyNumberFormat="1" applyFont="1" applyFill="1" applyBorder="1" applyAlignment="1">
      <alignment horizontal="right" vertical="center"/>
    </xf>
    <xf numFmtId="0" fontId="5" fillId="5" borderId="0" xfId="0" applyFont="1" applyFill="1"/>
    <xf numFmtId="4" fontId="5" fillId="5" borderId="4" xfId="0" applyNumberFormat="1" applyFont="1" applyFill="1" applyBorder="1" applyAlignment="1">
      <alignment horizontal="right" vertical="center"/>
    </xf>
    <xf numFmtId="4" fontId="5" fillId="5" borderId="2" xfId="0" applyNumberFormat="1" applyFont="1" applyFill="1" applyBorder="1" applyAlignment="1">
      <alignment horizontal="right" vertical="center"/>
    </xf>
    <xf numFmtId="4" fontId="5" fillId="5" borderId="4" xfId="0" applyNumberFormat="1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" fontId="5" fillId="5" borderId="4" xfId="0" applyNumberFormat="1" applyFont="1" applyFill="1" applyBorder="1"/>
    <xf numFmtId="4" fontId="4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39"/>
  <sheetViews>
    <sheetView tabSelected="1" topLeftCell="A76" workbookViewId="0">
      <selection activeCell="H99" sqref="H99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232" t="s">
        <v>30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238" t="s">
        <v>144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77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241" t="s">
        <v>33</v>
      </c>
      <c r="I5" s="34" t="s">
        <v>34</v>
      </c>
      <c r="J5" s="243">
        <v>42784</v>
      </c>
      <c r="K5" s="32">
        <v>180</v>
      </c>
      <c r="L5" s="180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78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242"/>
      <c r="I6" s="35" t="s">
        <v>36</v>
      </c>
      <c r="J6" s="244"/>
      <c r="K6" s="32">
        <v>180</v>
      </c>
      <c r="L6" s="18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179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18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213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216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214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223" t="s">
        <v>55</v>
      </c>
      <c r="I9" s="221" t="s">
        <v>54</v>
      </c>
      <c r="J9" s="219" t="s">
        <v>41</v>
      </c>
      <c r="K9" s="43">
        <v>1440</v>
      </c>
      <c r="L9" s="21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214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224"/>
      <c r="I10" s="222"/>
      <c r="J10" s="220"/>
      <c r="K10" s="43">
        <v>1440</v>
      </c>
      <c r="L10" s="2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214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21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214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21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214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21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215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21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77" t="s">
        <v>56</v>
      </c>
      <c r="B15" s="56">
        <v>0</v>
      </c>
      <c r="C15" s="57">
        <v>1</v>
      </c>
      <c r="D15" s="56">
        <v>0</v>
      </c>
      <c r="E15" s="57" t="s">
        <v>32</v>
      </c>
      <c r="F15" s="56" t="s">
        <v>31</v>
      </c>
      <c r="G15" s="58" t="s">
        <v>35</v>
      </c>
      <c r="H15" s="59" t="s">
        <v>51</v>
      </c>
      <c r="I15" s="60" t="s">
        <v>52</v>
      </c>
      <c r="J15" s="61">
        <v>42802</v>
      </c>
      <c r="K15" s="60">
        <v>180</v>
      </c>
      <c r="L15" s="180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78"/>
      <c r="B16" s="62">
        <v>1</v>
      </c>
      <c r="C16" s="63">
        <v>0</v>
      </c>
      <c r="D16" s="64">
        <v>1</v>
      </c>
      <c r="E16" s="63" t="s">
        <v>39</v>
      </c>
      <c r="F16" s="65" t="s">
        <v>17</v>
      </c>
      <c r="G16" s="66" t="s">
        <v>11</v>
      </c>
      <c r="H16" s="67" t="s">
        <v>10</v>
      </c>
      <c r="I16" s="66" t="s">
        <v>57</v>
      </c>
      <c r="J16" s="61">
        <v>42807</v>
      </c>
      <c r="K16" s="68">
        <v>900</v>
      </c>
      <c r="L16" s="18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78"/>
      <c r="B17" s="69">
        <v>4</v>
      </c>
      <c r="C17" s="70">
        <v>0</v>
      </c>
      <c r="D17" s="69">
        <v>0</v>
      </c>
      <c r="E17" s="70" t="s">
        <v>32</v>
      </c>
      <c r="F17" s="69" t="s">
        <v>31</v>
      </c>
      <c r="G17" s="71" t="s">
        <v>13</v>
      </c>
      <c r="H17" s="193" t="s">
        <v>58</v>
      </c>
      <c r="I17" s="72" t="s">
        <v>59</v>
      </c>
      <c r="J17" s="187" t="s">
        <v>60</v>
      </c>
      <c r="K17" s="73">
        <v>1440</v>
      </c>
      <c r="L17" s="18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78"/>
      <c r="B18" s="62">
        <v>4</v>
      </c>
      <c r="C18" s="63">
        <v>0</v>
      </c>
      <c r="D18" s="64">
        <v>0</v>
      </c>
      <c r="E18" s="63" t="s">
        <v>32</v>
      </c>
      <c r="F18" s="64" t="s">
        <v>31</v>
      </c>
      <c r="G18" s="66" t="s">
        <v>35</v>
      </c>
      <c r="H18" s="194"/>
      <c r="I18" s="74" t="s">
        <v>61</v>
      </c>
      <c r="J18" s="194"/>
      <c r="K18" s="75">
        <v>1440</v>
      </c>
      <c r="L18" s="18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78"/>
      <c r="B19" s="76">
        <v>2</v>
      </c>
      <c r="C19" s="77">
        <v>0</v>
      </c>
      <c r="D19" s="76">
        <v>0</v>
      </c>
      <c r="E19" s="77" t="s">
        <v>32</v>
      </c>
      <c r="F19" s="76" t="s">
        <v>31</v>
      </c>
      <c r="G19" s="78" t="s">
        <v>35</v>
      </c>
      <c r="H19" s="193" t="s">
        <v>62</v>
      </c>
      <c r="I19" s="72" t="s">
        <v>63</v>
      </c>
      <c r="J19" s="187" t="s">
        <v>64</v>
      </c>
      <c r="K19" s="79">
        <v>720</v>
      </c>
      <c r="L19" s="18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78"/>
      <c r="B20" s="76">
        <v>2</v>
      </c>
      <c r="C20" s="77">
        <v>0</v>
      </c>
      <c r="D20" s="76">
        <v>0</v>
      </c>
      <c r="E20" s="77" t="s">
        <v>32</v>
      </c>
      <c r="F20" s="76" t="s">
        <v>31</v>
      </c>
      <c r="G20" s="78" t="s">
        <v>43</v>
      </c>
      <c r="H20" s="194"/>
      <c r="I20" s="78" t="s">
        <v>65</v>
      </c>
      <c r="J20" s="188"/>
      <c r="K20" s="79">
        <v>720</v>
      </c>
      <c r="L20" s="18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78"/>
      <c r="B21" s="50">
        <v>1</v>
      </c>
      <c r="C21" s="50">
        <v>0</v>
      </c>
      <c r="D21" s="50">
        <v>1</v>
      </c>
      <c r="E21" s="51" t="s">
        <v>37</v>
      </c>
      <c r="F21" s="50" t="s">
        <v>17</v>
      </c>
      <c r="G21" s="52" t="s">
        <v>11</v>
      </c>
      <c r="H21" s="53" t="s">
        <v>10</v>
      </c>
      <c r="I21" s="80" t="s">
        <v>53</v>
      </c>
      <c r="J21" s="54">
        <v>42823</v>
      </c>
      <c r="K21" s="55">
        <v>900</v>
      </c>
      <c r="L21" s="18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78"/>
      <c r="B22" s="69">
        <v>4</v>
      </c>
      <c r="C22" s="70">
        <v>0</v>
      </c>
      <c r="D22" s="69">
        <v>0</v>
      </c>
      <c r="E22" s="70" t="s">
        <v>32</v>
      </c>
      <c r="F22" s="69" t="s">
        <v>31</v>
      </c>
      <c r="G22" s="71" t="s">
        <v>13</v>
      </c>
      <c r="H22" s="193" t="s">
        <v>66</v>
      </c>
      <c r="I22" s="72" t="s">
        <v>67</v>
      </c>
      <c r="J22" s="187">
        <v>42832.125</v>
      </c>
      <c r="K22" s="79">
        <v>1440</v>
      </c>
      <c r="L22" s="18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79"/>
      <c r="B23" s="62">
        <v>4</v>
      </c>
      <c r="C23" s="63">
        <v>0</v>
      </c>
      <c r="D23" s="64">
        <v>0</v>
      </c>
      <c r="E23" s="63" t="s">
        <v>32</v>
      </c>
      <c r="F23" s="64" t="s">
        <v>31</v>
      </c>
      <c r="G23" s="66" t="s">
        <v>35</v>
      </c>
      <c r="H23" s="194"/>
      <c r="I23" s="81" t="s">
        <v>68</v>
      </c>
      <c r="J23" s="194"/>
      <c r="K23" s="55">
        <v>1440</v>
      </c>
      <c r="L23" s="18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210" t="s">
        <v>69</v>
      </c>
      <c r="B24" s="82">
        <v>1</v>
      </c>
      <c r="C24" s="83">
        <v>0</v>
      </c>
      <c r="D24" s="84">
        <v>1</v>
      </c>
      <c r="E24" s="83" t="s">
        <v>39</v>
      </c>
      <c r="F24" s="85" t="s">
        <v>17</v>
      </c>
      <c r="G24" s="86" t="s">
        <v>11</v>
      </c>
      <c r="H24" s="87" t="s">
        <v>10</v>
      </c>
      <c r="I24" s="86" t="s">
        <v>57</v>
      </c>
      <c r="J24" s="88">
        <v>42835</v>
      </c>
      <c r="K24" s="89">
        <v>900</v>
      </c>
      <c r="L24" s="225">
        <f>SUM(K24:K32)</f>
        <v>10740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212"/>
      <c r="B25" s="82">
        <v>0</v>
      </c>
      <c r="C25" s="83">
        <v>1</v>
      </c>
      <c r="D25" s="84">
        <v>1</v>
      </c>
      <c r="E25" s="90" t="s">
        <v>46</v>
      </c>
      <c r="F25" s="90" t="s">
        <v>18</v>
      </c>
      <c r="G25" s="91" t="s">
        <v>47</v>
      </c>
      <c r="H25" s="92" t="s">
        <v>51</v>
      </c>
      <c r="I25" s="86" t="s">
        <v>70</v>
      </c>
      <c r="J25" s="88">
        <v>42835</v>
      </c>
      <c r="K25" s="93">
        <v>675</v>
      </c>
      <c r="L25" s="22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212"/>
      <c r="B26" s="82">
        <v>0</v>
      </c>
      <c r="C26" s="83">
        <v>1</v>
      </c>
      <c r="D26" s="84">
        <v>0</v>
      </c>
      <c r="E26" s="90" t="s">
        <v>46</v>
      </c>
      <c r="F26" s="94" t="s">
        <v>71</v>
      </c>
      <c r="G26" s="95" t="s">
        <v>72</v>
      </c>
      <c r="H26" s="92" t="s">
        <v>51</v>
      </c>
      <c r="I26" s="96" t="s">
        <v>70</v>
      </c>
      <c r="J26" s="88">
        <v>42835</v>
      </c>
      <c r="K26" s="97">
        <v>225</v>
      </c>
      <c r="L26" s="22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212"/>
      <c r="B27" s="210">
        <v>2</v>
      </c>
      <c r="C27" s="210">
        <v>0</v>
      </c>
      <c r="D27" s="210">
        <v>1</v>
      </c>
      <c r="E27" s="210" t="s">
        <v>73</v>
      </c>
      <c r="F27" s="210" t="s">
        <v>17</v>
      </c>
      <c r="G27" s="207" t="s">
        <v>74</v>
      </c>
      <c r="H27" s="201" t="s">
        <v>75</v>
      </c>
      <c r="I27" s="98" t="s">
        <v>76</v>
      </c>
      <c r="J27" s="203" t="s">
        <v>77</v>
      </c>
      <c r="K27" s="205">
        <v>1800</v>
      </c>
      <c r="L27" s="22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212"/>
      <c r="B28" s="211"/>
      <c r="C28" s="211"/>
      <c r="D28" s="211"/>
      <c r="E28" s="211"/>
      <c r="F28" s="211"/>
      <c r="G28" s="208"/>
      <c r="H28" s="202"/>
      <c r="I28" s="99" t="s">
        <v>78</v>
      </c>
      <c r="J28" s="204"/>
      <c r="K28" s="206"/>
      <c r="L28" s="22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212"/>
      <c r="B29" s="100">
        <v>3</v>
      </c>
      <c r="C29" s="101">
        <v>0</v>
      </c>
      <c r="D29" s="100">
        <v>1</v>
      </c>
      <c r="E29" s="101" t="s">
        <v>42</v>
      </c>
      <c r="F29" s="100" t="s">
        <v>31</v>
      </c>
      <c r="G29" s="102" t="s">
        <v>79</v>
      </c>
      <c r="H29" s="103" t="s">
        <v>48</v>
      </c>
      <c r="I29" s="207" t="s">
        <v>80</v>
      </c>
      <c r="J29" s="203" t="s">
        <v>81</v>
      </c>
      <c r="K29" s="104">
        <v>1920</v>
      </c>
      <c r="L29" s="22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212"/>
      <c r="B30" s="100">
        <v>3</v>
      </c>
      <c r="C30" s="101">
        <v>0</v>
      </c>
      <c r="D30" s="100">
        <v>1</v>
      </c>
      <c r="E30" s="83" t="s">
        <v>42</v>
      </c>
      <c r="F30" s="100" t="s">
        <v>31</v>
      </c>
      <c r="G30" s="102" t="s">
        <v>82</v>
      </c>
      <c r="H30" s="105" t="s">
        <v>48</v>
      </c>
      <c r="I30" s="208"/>
      <c r="J30" s="209"/>
      <c r="K30" s="104">
        <v>1920</v>
      </c>
      <c r="L30" s="22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212"/>
      <c r="B31" s="100">
        <v>3</v>
      </c>
      <c r="C31" s="101">
        <v>0</v>
      </c>
      <c r="D31" s="100">
        <v>1</v>
      </c>
      <c r="E31" s="83" t="s">
        <v>46</v>
      </c>
      <c r="F31" s="90" t="s">
        <v>18</v>
      </c>
      <c r="G31" s="91" t="s">
        <v>47</v>
      </c>
      <c r="H31" s="105" t="s">
        <v>48</v>
      </c>
      <c r="I31" s="106" t="s">
        <v>83</v>
      </c>
      <c r="J31" s="107" t="s">
        <v>84</v>
      </c>
      <c r="K31" s="108">
        <v>2400</v>
      </c>
      <c r="L31" s="22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211"/>
      <c r="B32" s="90">
        <v>1</v>
      </c>
      <c r="C32" s="90">
        <v>0</v>
      </c>
      <c r="D32" s="90">
        <v>1</v>
      </c>
      <c r="E32" s="109" t="s">
        <v>37</v>
      </c>
      <c r="F32" s="90" t="s">
        <v>17</v>
      </c>
      <c r="G32" s="91" t="s">
        <v>11</v>
      </c>
      <c r="H32" s="92" t="s">
        <v>10</v>
      </c>
      <c r="I32" s="106" t="s">
        <v>53</v>
      </c>
      <c r="J32" s="110">
        <v>42852</v>
      </c>
      <c r="K32" s="104">
        <v>900</v>
      </c>
      <c r="L32" s="22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77" t="s">
        <v>85</v>
      </c>
      <c r="B33" s="50">
        <v>0</v>
      </c>
      <c r="C33" s="50">
        <v>1</v>
      </c>
      <c r="D33" s="50">
        <v>0</v>
      </c>
      <c r="E33" s="51" t="s">
        <v>32</v>
      </c>
      <c r="F33" s="50" t="s">
        <v>31</v>
      </c>
      <c r="G33" s="52" t="s">
        <v>35</v>
      </c>
      <c r="H33" s="53" t="s">
        <v>51</v>
      </c>
      <c r="I33" s="80" t="s">
        <v>52</v>
      </c>
      <c r="J33" s="111">
        <v>42872</v>
      </c>
      <c r="K33" s="79">
        <v>180</v>
      </c>
      <c r="L33" s="180">
        <f>SUM(K33:K42)</f>
        <v>12420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78"/>
      <c r="B34" s="50">
        <v>4</v>
      </c>
      <c r="C34" s="50">
        <v>0</v>
      </c>
      <c r="D34" s="50">
        <v>0</v>
      </c>
      <c r="E34" s="51" t="s">
        <v>32</v>
      </c>
      <c r="F34" s="50" t="s">
        <v>31</v>
      </c>
      <c r="G34" s="52" t="s">
        <v>13</v>
      </c>
      <c r="H34" s="189" t="s">
        <v>86</v>
      </c>
      <c r="I34" s="80" t="s">
        <v>87</v>
      </c>
      <c r="J34" s="111" t="s">
        <v>88</v>
      </c>
      <c r="K34" s="79">
        <v>1440</v>
      </c>
      <c r="L34" s="18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78"/>
      <c r="B35" s="50">
        <v>4</v>
      </c>
      <c r="C35" s="50">
        <v>0</v>
      </c>
      <c r="D35" s="50">
        <v>0</v>
      </c>
      <c r="E35" s="51" t="s">
        <v>32</v>
      </c>
      <c r="F35" s="50" t="s">
        <v>31</v>
      </c>
      <c r="G35" s="52" t="s">
        <v>35</v>
      </c>
      <c r="H35" s="190"/>
      <c r="I35" s="80" t="s">
        <v>89</v>
      </c>
      <c r="J35" s="111"/>
      <c r="K35" s="79">
        <v>1440</v>
      </c>
      <c r="L35" s="18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78"/>
      <c r="B36" s="50">
        <v>3</v>
      </c>
      <c r="C36" s="50">
        <v>0</v>
      </c>
      <c r="D36" s="50">
        <v>1</v>
      </c>
      <c r="E36" s="51" t="s">
        <v>90</v>
      </c>
      <c r="F36" s="50" t="s">
        <v>31</v>
      </c>
      <c r="G36" s="52" t="s">
        <v>91</v>
      </c>
      <c r="H36" s="189" t="s">
        <v>92</v>
      </c>
      <c r="I36" s="80" t="s">
        <v>93</v>
      </c>
      <c r="J36" s="111" t="s">
        <v>94</v>
      </c>
      <c r="K36" s="79">
        <v>2400</v>
      </c>
      <c r="L36" s="18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78"/>
      <c r="B37" s="50">
        <v>3</v>
      </c>
      <c r="C37" s="50">
        <v>0</v>
      </c>
      <c r="D37" s="50">
        <v>1</v>
      </c>
      <c r="E37" s="51" t="s">
        <v>90</v>
      </c>
      <c r="F37" s="50" t="s">
        <v>17</v>
      </c>
      <c r="G37" s="52" t="s">
        <v>74</v>
      </c>
      <c r="H37" s="190"/>
      <c r="I37" s="80" t="s">
        <v>95</v>
      </c>
      <c r="J37" s="111"/>
      <c r="K37" s="79">
        <v>2400</v>
      </c>
      <c r="L37" s="18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78"/>
      <c r="B38" s="50">
        <v>1</v>
      </c>
      <c r="C38" s="50">
        <v>0</v>
      </c>
      <c r="D38" s="50">
        <v>1</v>
      </c>
      <c r="E38" s="51" t="s">
        <v>39</v>
      </c>
      <c r="F38" s="50" t="s">
        <v>17</v>
      </c>
      <c r="G38" s="52" t="s">
        <v>11</v>
      </c>
      <c r="H38" s="53" t="s">
        <v>10</v>
      </c>
      <c r="I38" s="80" t="s">
        <v>57</v>
      </c>
      <c r="J38" s="111">
        <v>42870</v>
      </c>
      <c r="K38" s="79">
        <v>900</v>
      </c>
      <c r="L38" s="18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78"/>
      <c r="B39" s="50">
        <v>3</v>
      </c>
      <c r="C39" s="50">
        <v>0</v>
      </c>
      <c r="D39" s="50">
        <v>1</v>
      </c>
      <c r="E39" s="51" t="s">
        <v>46</v>
      </c>
      <c r="F39" s="50" t="s">
        <v>18</v>
      </c>
      <c r="G39" s="52" t="s">
        <v>47</v>
      </c>
      <c r="H39" s="53" t="s">
        <v>48</v>
      </c>
      <c r="I39" s="80" t="s">
        <v>96</v>
      </c>
      <c r="J39" s="111" t="s">
        <v>97</v>
      </c>
      <c r="K39" s="79">
        <v>2400</v>
      </c>
      <c r="L39" s="18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78"/>
      <c r="B40" s="50">
        <v>1</v>
      </c>
      <c r="C40" s="50">
        <v>0</v>
      </c>
      <c r="D40" s="50">
        <v>1</v>
      </c>
      <c r="E40" s="51" t="s">
        <v>37</v>
      </c>
      <c r="F40" s="50" t="s">
        <v>17</v>
      </c>
      <c r="G40" s="52" t="s">
        <v>11</v>
      </c>
      <c r="H40" s="53" t="s">
        <v>10</v>
      </c>
      <c r="I40" s="80" t="s">
        <v>53</v>
      </c>
      <c r="J40" s="111">
        <v>42884</v>
      </c>
      <c r="K40" s="79">
        <v>900</v>
      </c>
      <c r="L40" s="18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78"/>
      <c r="B41" s="50">
        <v>0</v>
      </c>
      <c r="C41" s="50">
        <v>1</v>
      </c>
      <c r="D41" s="50">
        <v>0</v>
      </c>
      <c r="E41" s="51" t="s">
        <v>32</v>
      </c>
      <c r="F41" s="50" t="s">
        <v>31</v>
      </c>
      <c r="G41" s="52" t="s">
        <v>13</v>
      </c>
      <c r="H41" s="189" t="s">
        <v>98</v>
      </c>
      <c r="I41" s="80" t="s">
        <v>99</v>
      </c>
      <c r="J41" s="111">
        <v>42886</v>
      </c>
      <c r="K41" s="79">
        <v>180</v>
      </c>
      <c r="L41" s="18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79"/>
      <c r="B42" s="50">
        <v>0</v>
      </c>
      <c r="C42" s="50">
        <v>1</v>
      </c>
      <c r="D42" s="50">
        <v>0</v>
      </c>
      <c r="E42" s="51" t="s">
        <v>32</v>
      </c>
      <c r="F42" s="50" t="s">
        <v>31</v>
      </c>
      <c r="G42" s="52" t="s">
        <v>35</v>
      </c>
      <c r="H42" s="190"/>
      <c r="I42" s="80"/>
      <c r="J42" s="111"/>
      <c r="K42" s="79">
        <v>180</v>
      </c>
      <c r="L42" s="18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213" t="s">
        <v>100</v>
      </c>
      <c r="B43" s="37">
        <v>3</v>
      </c>
      <c r="C43" s="37">
        <v>0</v>
      </c>
      <c r="D43" s="37">
        <v>1</v>
      </c>
      <c r="E43" s="38" t="s">
        <v>73</v>
      </c>
      <c r="F43" s="37" t="s">
        <v>31</v>
      </c>
      <c r="G43" s="39" t="s">
        <v>79</v>
      </c>
      <c r="H43" s="118" t="s">
        <v>48</v>
      </c>
      <c r="I43" s="119" t="s">
        <v>101</v>
      </c>
      <c r="J43" s="120" t="s">
        <v>102</v>
      </c>
      <c r="K43" s="121">
        <v>1920</v>
      </c>
      <c r="L43" s="216">
        <f>SUM(K43:K52)</f>
        <v>16200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214"/>
      <c r="B44" s="37">
        <v>1</v>
      </c>
      <c r="C44" s="37">
        <v>0</v>
      </c>
      <c r="D44" s="37">
        <v>1</v>
      </c>
      <c r="E44" s="38" t="s">
        <v>39</v>
      </c>
      <c r="F44" s="37" t="s">
        <v>17</v>
      </c>
      <c r="G44" s="39" t="s">
        <v>11</v>
      </c>
      <c r="H44" s="118" t="s">
        <v>10</v>
      </c>
      <c r="I44" s="119" t="s">
        <v>57</v>
      </c>
      <c r="J44" s="120">
        <v>42898</v>
      </c>
      <c r="K44" s="121">
        <v>900</v>
      </c>
      <c r="L44" s="21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214"/>
      <c r="B45" s="37">
        <v>1</v>
      </c>
      <c r="C45" s="37">
        <v>0</v>
      </c>
      <c r="D45" s="37">
        <v>1</v>
      </c>
      <c r="E45" s="38" t="s">
        <v>103</v>
      </c>
      <c r="F45" s="37" t="s">
        <v>71</v>
      </c>
      <c r="G45" s="39" t="s">
        <v>104</v>
      </c>
      <c r="H45" s="118" t="s">
        <v>48</v>
      </c>
      <c r="I45" s="119" t="s">
        <v>105</v>
      </c>
      <c r="J45" s="120">
        <v>42906</v>
      </c>
      <c r="K45" s="121">
        <v>1200</v>
      </c>
      <c r="L45" s="21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214"/>
      <c r="B46" s="37">
        <v>2</v>
      </c>
      <c r="C46" s="37">
        <v>0</v>
      </c>
      <c r="D46" s="37">
        <v>1</v>
      </c>
      <c r="E46" s="38" t="s">
        <v>103</v>
      </c>
      <c r="F46" s="37" t="s">
        <v>31</v>
      </c>
      <c r="G46" s="39" t="s">
        <v>43</v>
      </c>
      <c r="H46" s="118" t="s">
        <v>48</v>
      </c>
      <c r="I46" s="119" t="s">
        <v>105</v>
      </c>
      <c r="J46" s="120">
        <v>42906</v>
      </c>
      <c r="K46" s="121">
        <v>1800</v>
      </c>
      <c r="L46" s="21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214"/>
      <c r="B47" s="37">
        <v>4</v>
      </c>
      <c r="C47" s="37">
        <v>0</v>
      </c>
      <c r="D47" s="37">
        <v>0</v>
      </c>
      <c r="E47" s="38" t="s">
        <v>32</v>
      </c>
      <c r="F47" s="37" t="s">
        <v>31</v>
      </c>
      <c r="G47" s="39" t="s">
        <v>13</v>
      </c>
      <c r="H47" s="118" t="s">
        <v>106</v>
      </c>
      <c r="I47" s="119" t="s">
        <v>107</v>
      </c>
      <c r="J47" s="120" t="s">
        <v>108</v>
      </c>
      <c r="K47" s="121">
        <v>1440</v>
      </c>
      <c r="L47" s="21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214"/>
      <c r="B48" s="37">
        <v>4</v>
      </c>
      <c r="C48" s="37">
        <v>0</v>
      </c>
      <c r="D48" s="37">
        <v>0</v>
      </c>
      <c r="E48" s="38" t="s">
        <v>32</v>
      </c>
      <c r="F48" s="37" t="s">
        <v>31</v>
      </c>
      <c r="G48" s="39" t="s">
        <v>35</v>
      </c>
      <c r="H48" s="118"/>
      <c r="I48" s="119" t="s">
        <v>109</v>
      </c>
      <c r="J48" s="120"/>
      <c r="K48" s="121">
        <v>1440</v>
      </c>
      <c r="L48" s="21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customHeight="1" thickBot="1" x14ac:dyDescent="0.3">
      <c r="A49" s="214"/>
      <c r="B49" s="37">
        <v>3</v>
      </c>
      <c r="C49" s="37">
        <v>0</v>
      </c>
      <c r="D49" s="37">
        <v>1</v>
      </c>
      <c r="E49" s="38" t="s">
        <v>42</v>
      </c>
      <c r="F49" s="37" t="s">
        <v>31</v>
      </c>
      <c r="G49" s="39" t="s">
        <v>91</v>
      </c>
      <c r="H49" s="245" t="s">
        <v>48</v>
      </c>
      <c r="I49" s="221" t="s">
        <v>110</v>
      </c>
      <c r="J49" s="219" t="s">
        <v>111</v>
      </c>
      <c r="K49" s="121">
        <v>2400</v>
      </c>
      <c r="L49" s="21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214"/>
      <c r="B50" s="37">
        <v>3</v>
      </c>
      <c r="C50" s="37">
        <v>0</v>
      </c>
      <c r="D50" s="37">
        <v>1</v>
      </c>
      <c r="E50" s="38" t="s">
        <v>46</v>
      </c>
      <c r="F50" s="37" t="s">
        <v>113</v>
      </c>
      <c r="G50" s="39" t="s">
        <v>112</v>
      </c>
      <c r="H50" s="246"/>
      <c r="I50" s="248"/>
      <c r="J50" s="249"/>
      <c r="K50" s="121">
        <v>2400</v>
      </c>
      <c r="L50" s="21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214"/>
      <c r="B51" s="37">
        <v>2</v>
      </c>
      <c r="C51" s="37">
        <v>0</v>
      </c>
      <c r="D51" s="37">
        <v>1</v>
      </c>
      <c r="E51" s="38" t="s">
        <v>46</v>
      </c>
      <c r="F51" s="37" t="s">
        <v>31</v>
      </c>
      <c r="G51" s="39" t="s">
        <v>43</v>
      </c>
      <c r="H51" s="247"/>
      <c r="I51" s="222"/>
      <c r="J51" s="220"/>
      <c r="K51" s="121">
        <v>1800</v>
      </c>
      <c r="L51" s="21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215"/>
      <c r="B52" s="37">
        <v>1</v>
      </c>
      <c r="C52" s="37">
        <v>0</v>
      </c>
      <c r="D52" s="37">
        <v>1</v>
      </c>
      <c r="E52" s="38" t="s">
        <v>37</v>
      </c>
      <c r="F52" s="37" t="s">
        <v>17</v>
      </c>
      <c r="G52" s="39" t="s">
        <v>11</v>
      </c>
      <c r="H52" s="118" t="s">
        <v>10</v>
      </c>
      <c r="I52" s="119" t="s">
        <v>53</v>
      </c>
      <c r="J52" s="120">
        <v>42915</v>
      </c>
      <c r="K52" s="121">
        <v>900</v>
      </c>
      <c r="L52" s="21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177" t="s">
        <v>114</v>
      </c>
      <c r="B53" s="113">
        <v>1</v>
      </c>
      <c r="C53" s="113">
        <v>0</v>
      </c>
      <c r="D53" s="113">
        <v>1</v>
      </c>
      <c r="E53" s="63" t="s">
        <v>39</v>
      </c>
      <c r="F53" s="65" t="s">
        <v>17</v>
      </c>
      <c r="G53" s="66" t="s">
        <v>11</v>
      </c>
      <c r="H53" s="67" t="s">
        <v>10</v>
      </c>
      <c r="I53" s="66" t="s">
        <v>57</v>
      </c>
      <c r="J53" s="61">
        <v>42926</v>
      </c>
      <c r="K53" s="75">
        <v>900</v>
      </c>
      <c r="L53" s="180">
        <f>SUM(K53:K62)</f>
        <v>11100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78"/>
      <c r="B54" s="50">
        <v>0</v>
      </c>
      <c r="C54" s="50">
        <v>1</v>
      </c>
      <c r="D54" s="50">
        <v>0</v>
      </c>
      <c r="E54" s="51" t="s">
        <v>32</v>
      </c>
      <c r="F54" s="50" t="s">
        <v>31</v>
      </c>
      <c r="G54" s="122" t="s">
        <v>35</v>
      </c>
      <c r="H54" s="123" t="s">
        <v>115</v>
      </c>
      <c r="I54" s="80" t="s">
        <v>52</v>
      </c>
      <c r="J54" s="116">
        <v>42928</v>
      </c>
      <c r="K54" s="73">
        <v>180</v>
      </c>
      <c r="L54" s="18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78"/>
      <c r="B55" s="113">
        <v>1</v>
      </c>
      <c r="C55" s="113">
        <v>0</v>
      </c>
      <c r="D55" s="113">
        <v>1</v>
      </c>
      <c r="E55" s="112" t="s">
        <v>37</v>
      </c>
      <c r="F55" s="65" t="s">
        <v>17</v>
      </c>
      <c r="G55" s="66" t="s">
        <v>11</v>
      </c>
      <c r="H55" s="114" t="s">
        <v>10</v>
      </c>
      <c r="I55" s="80" t="s">
        <v>53</v>
      </c>
      <c r="J55" s="115">
        <v>42937</v>
      </c>
      <c r="K55" s="124">
        <v>900</v>
      </c>
      <c r="L55" s="18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178"/>
      <c r="B56" s="76">
        <v>4</v>
      </c>
      <c r="C56" s="77">
        <v>0</v>
      </c>
      <c r="D56" s="76">
        <v>0</v>
      </c>
      <c r="E56" s="50" t="s">
        <v>32</v>
      </c>
      <c r="F56" s="50" t="s">
        <v>31</v>
      </c>
      <c r="G56" s="58" t="s">
        <v>13</v>
      </c>
      <c r="H56" s="193" t="s">
        <v>116</v>
      </c>
      <c r="I56" s="72" t="s">
        <v>117</v>
      </c>
      <c r="J56" s="187">
        <v>42937</v>
      </c>
      <c r="K56" s="60">
        <v>1440</v>
      </c>
      <c r="L56" s="18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178"/>
      <c r="B57" s="62">
        <v>4</v>
      </c>
      <c r="C57" s="63">
        <v>0</v>
      </c>
      <c r="D57" s="64">
        <v>0</v>
      </c>
      <c r="E57" s="63" t="s">
        <v>32</v>
      </c>
      <c r="F57" s="65" t="s">
        <v>31</v>
      </c>
      <c r="G57" s="66" t="s">
        <v>35</v>
      </c>
      <c r="H57" s="194"/>
      <c r="I57" s="81" t="s">
        <v>118</v>
      </c>
      <c r="J57" s="188"/>
      <c r="K57" s="75">
        <v>1440</v>
      </c>
      <c r="L57" s="18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178"/>
      <c r="B58" s="177">
        <v>3</v>
      </c>
      <c r="C58" s="177">
        <v>0</v>
      </c>
      <c r="D58" s="195">
        <v>1</v>
      </c>
      <c r="E58" s="57" t="s">
        <v>39</v>
      </c>
      <c r="F58" s="177" t="s">
        <v>31</v>
      </c>
      <c r="G58" s="197" t="s">
        <v>13</v>
      </c>
      <c r="H58" s="191" t="s">
        <v>48</v>
      </c>
      <c r="I58" s="199" t="s">
        <v>119</v>
      </c>
      <c r="J58" s="187">
        <v>42944</v>
      </c>
      <c r="K58" s="79">
        <v>1800</v>
      </c>
      <c r="L58" s="18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78"/>
      <c r="B59" s="179"/>
      <c r="C59" s="179"/>
      <c r="D59" s="196"/>
      <c r="E59" s="112" t="s">
        <v>32</v>
      </c>
      <c r="F59" s="179"/>
      <c r="G59" s="198"/>
      <c r="H59" s="192"/>
      <c r="I59" s="200"/>
      <c r="J59" s="188"/>
      <c r="K59" s="117">
        <v>120</v>
      </c>
      <c r="L59" s="18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26.25" thickBot="1" x14ac:dyDescent="0.3">
      <c r="A60" s="178"/>
      <c r="B60" s="76">
        <v>3</v>
      </c>
      <c r="C60" s="77">
        <v>0</v>
      </c>
      <c r="D60" s="76">
        <v>1</v>
      </c>
      <c r="E60" s="50" t="s">
        <v>46</v>
      </c>
      <c r="F60" s="50" t="s">
        <v>31</v>
      </c>
      <c r="G60" s="52" t="s">
        <v>91</v>
      </c>
      <c r="H60" s="125" t="s">
        <v>48</v>
      </c>
      <c r="I60" s="126" t="s">
        <v>120</v>
      </c>
      <c r="J60" s="127">
        <v>42944</v>
      </c>
      <c r="K60" s="79">
        <v>1920</v>
      </c>
      <c r="L60" s="18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25.5" x14ac:dyDescent="0.25">
      <c r="A61" s="178"/>
      <c r="B61" s="177">
        <v>4</v>
      </c>
      <c r="C61" s="177">
        <v>0</v>
      </c>
      <c r="D61" s="195">
        <v>1</v>
      </c>
      <c r="E61" s="177" t="s">
        <v>46</v>
      </c>
      <c r="F61" s="177" t="s">
        <v>31</v>
      </c>
      <c r="G61" s="189" t="s">
        <v>121</v>
      </c>
      <c r="H61" s="191" t="s">
        <v>48</v>
      </c>
      <c r="I61" s="126" t="s">
        <v>122</v>
      </c>
      <c r="J61" s="187">
        <v>42947</v>
      </c>
      <c r="K61" s="189">
        <v>2400</v>
      </c>
      <c r="L61" s="18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179"/>
      <c r="B62" s="179"/>
      <c r="C62" s="179"/>
      <c r="D62" s="196"/>
      <c r="E62" s="179"/>
      <c r="F62" s="179"/>
      <c r="G62" s="190"/>
      <c r="H62" s="192"/>
      <c r="I62" s="128" t="s">
        <v>123</v>
      </c>
      <c r="J62" s="188"/>
      <c r="K62" s="190"/>
      <c r="L62" s="18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250" t="s">
        <v>124</v>
      </c>
      <c r="B63" s="131">
        <v>0</v>
      </c>
      <c r="C63" s="131">
        <v>1</v>
      </c>
      <c r="D63" s="131">
        <v>1</v>
      </c>
      <c r="E63" s="132" t="s">
        <v>46</v>
      </c>
      <c r="F63" s="133" t="s">
        <v>71</v>
      </c>
      <c r="G63" s="134" t="s">
        <v>125</v>
      </c>
      <c r="H63" s="135" t="s">
        <v>115</v>
      </c>
      <c r="I63" s="134" t="s">
        <v>126</v>
      </c>
      <c r="J63" s="136">
        <v>42958</v>
      </c>
      <c r="K63" s="137">
        <v>675</v>
      </c>
      <c r="L63" s="253">
        <v>11970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251"/>
      <c r="B64" s="131">
        <v>1</v>
      </c>
      <c r="C64" s="131">
        <v>0</v>
      </c>
      <c r="D64" s="131">
        <v>1</v>
      </c>
      <c r="E64" s="132" t="s">
        <v>39</v>
      </c>
      <c r="F64" s="133" t="s">
        <v>17</v>
      </c>
      <c r="G64" s="134" t="s">
        <v>11</v>
      </c>
      <c r="H64" s="135" t="s">
        <v>10</v>
      </c>
      <c r="I64" s="134" t="s">
        <v>57</v>
      </c>
      <c r="J64" s="138">
        <v>42958</v>
      </c>
      <c r="K64" s="139">
        <v>900</v>
      </c>
      <c r="L64" s="25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251"/>
      <c r="B65" s="140">
        <v>0</v>
      </c>
      <c r="C65" s="140">
        <v>1</v>
      </c>
      <c r="D65" s="140">
        <v>0</v>
      </c>
      <c r="E65" s="141" t="s">
        <v>32</v>
      </c>
      <c r="F65" s="140" t="s">
        <v>31</v>
      </c>
      <c r="G65" s="142" t="s">
        <v>35</v>
      </c>
      <c r="H65" s="143" t="s">
        <v>115</v>
      </c>
      <c r="I65" s="144" t="s">
        <v>52</v>
      </c>
      <c r="J65" s="145">
        <v>42962</v>
      </c>
      <c r="K65" s="146">
        <v>180</v>
      </c>
      <c r="L65" s="25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251"/>
      <c r="B66" s="140">
        <v>3</v>
      </c>
      <c r="C66" s="140">
        <v>0</v>
      </c>
      <c r="D66" s="140">
        <v>1</v>
      </c>
      <c r="E66" s="141" t="s">
        <v>46</v>
      </c>
      <c r="F66" s="140" t="s">
        <v>18</v>
      </c>
      <c r="G66" s="142" t="s">
        <v>47</v>
      </c>
      <c r="H66" s="143" t="s">
        <v>48</v>
      </c>
      <c r="I66" s="144" t="s">
        <v>127</v>
      </c>
      <c r="J66" s="145" t="s">
        <v>128</v>
      </c>
      <c r="K66" s="146">
        <v>2400</v>
      </c>
      <c r="L66" s="25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251"/>
      <c r="B67" s="147">
        <v>4</v>
      </c>
      <c r="C67" s="148">
        <v>0</v>
      </c>
      <c r="D67" s="147">
        <v>0</v>
      </c>
      <c r="E67" s="140" t="s">
        <v>32</v>
      </c>
      <c r="F67" s="140" t="s">
        <v>31</v>
      </c>
      <c r="G67" s="149" t="s">
        <v>13</v>
      </c>
      <c r="H67" s="256" t="s">
        <v>129</v>
      </c>
      <c r="I67" s="150" t="s">
        <v>130</v>
      </c>
      <c r="J67" s="258" t="s">
        <v>131</v>
      </c>
      <c r="K67" s="151">
        <v>1440</v>
      </c>
      <c r="L67" s="25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251"/>
      <c r="B68" s="152">
        <v>4</v>
      </c>
      <c r="C68" s="132">
        <v>0</v>
      </c>
      <c r="D68" s="153">
        <v>0</v>
      </c>
      <c r="E68" s="132" t="s">
        <v>32</v>
      </c>
      <c r="F68" s="133" t="s">
        <v>31</v>
      </c>
      <c r="G68" s="134" t="s">
        <v>35</v>
      </c>
      <c r="H68" s="257"/>
      <c r="I68" s="154" t="s">
        <v>132</v>
      </c>
      <c r="J68" s="259"/>
      <c r="K68" s="137">
        <v>1440</v>
      </c>
      <c r="L68" s="25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251"/>
      <c r="B69" s="155">
        <v>3</v>
      </c>
      <c r="C69" s="155">
        <v>0</v>
      </c>
      <c r="D69" s="156">
        <v>1</v>
      </c>
      <c r="E69" s="157" t="s">
        <v>39</v>
      </c>
      <c r="F69" s="155" t="s">
        <v>31</v>
      </c>
      <c r="G69" s="150" t="s">
        <v>121</v>
      </c>
      <c r="H69" s="256" t="s">
        <v>48</v>
      </c>
      <c r="I69" s="158" t="s">
        <v>133</v>
      </c>
      <c r="J69" s="258" t="s">
        <v>134</v>
      </c>
      <c r="K69" s="159">
        <v>1920</v>
      </c>
      <c r="L69" s="25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251"/>
      <c r="B70" s="140">
        <v>2</v>
      </c>
      <c r="C70" s="140">
        <v>0</v>
      </c>
      <c r="D70" s="160">
        <v>1</v>
      </c>
      <c r="E70" s="140" t="s">
        <v>42</v>
      </c>
      <c r="F70" s="140" t="s">
        <v>31</v>
      </c>
      <c r="G70" s="161" t="s">
        <v>43</v>
      </c>
      <c r="H70" s="257"/>
      <c r="I70" s="162" t="s">
        <v>135</v>
      </c>
      <c r="J70" s="259"/>
      <c r="K70" s="159">
        <v>1440</v>
      </c>
      <c r="L70" s="25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251"/>
      <c r="B71" s="140">
        <v>1</v>
      </c>
      <c r="C71" s="140">
        <v>0</v>
      </c>
      <c r="D71" s="140">
        <v>1</v>
      </c>
      <c r="E71" s="140" t="s">
        <v>37</v>
      </c>
      <c r="F71" s="133" t="s">
        <v>17</v>
      </c>
      <c r="G71" s="134" t="s">
        <v>11</v>
      </c>
      <c r="H71" s="163" t="s">
        <v>10</v>
      </c>
      <c r="I71" s="164" t="s">
        <v>53</v>
      </c>
      <c r="J71" s="165">
        <v>42976</v>
      </c>
      <c r="K71" s="166">
        <v>900</v>
      </c>
      <c r="L71" s="25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251"/>
      <c r="B72" s="140">
        <v>0</v>
      </c>
      <c r="C72" s="140">
        <v>1</v>
      </c>
      <c r="D72" s="160">
        <v>0</v>
      </c>
      <c r="E72" s="140" t="s">
        <v>46</v>
      </c>
      <c r="F72" s="133" t="s">
        <v>17</v>
      </c>
      <c r="G72" s="149" t="s">
        <v>74</v>
      </c>
      <c r="H72" s="260" t="s">
        <v>115</v>
      </c>
      <c r="I72" s="167"/>
      <c r="J72" s="168"/>
      <c r="K72" s="169">
        <v>225</v>
      </c>
      <c r="L72" s="25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251"/>
      <c r="B73" s="140">
        <v>0</v>
      </c>
      <c r="C73" s="140">
        <v>1</v>
      </c>
      <c r="D73" s="160">
        <v>0</v>
      </c>
      <c r="E73" s="140" t="s">
        <v>46</v>
      </c>
      <c r="F73" s="170" t="s">
        <v>31</v>
      </c>
      <c r="G73" s="161" t="s">
        <v>43</v>
      </c>
      <c r="H73" s="261"/>
      <c r="I73" s="171" t="s">
        <v>136</v>
      </c>
      <c r="J73" s="165">
        <v>42979</v>
      </c>
      <c r="K73" s="169">
        <v>225</v>
      </c>
      <c r="L73" s="25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252"/>
      <c r="B74" s="140">
        <v>0</v>
      </c>
      <c r="C74" s="140">
        <v>1</v>
      </c>
      <c r="D74" s="140">
        <v>0</v>
      </c>
      <c r="E74" s="140" t="s">
        <v>32</v>
      </c>
      <c r="F74" s="133" t="s">
        <v>31</v>
      </c>
      <c r="G74" s="134" t="s">
        <v>13</v>
      </c>
      <c r="H74" s="262"/>
      <c r="I74" s="172"/>
      <c r="J74" s="173"/>
      <c r="K74" s="174">
        <v>225</v>
      </c>
      <c r="L74" s="25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177" t="s">
        <v>137</v>
      </c>
      <c r="B75" s="50">
        <v>1</v>
      </c>
      <c r="C75" s="50">
        <v>0</v>
      </c>
      <c r="D75" s="50">
        <v>1</v>
      </c>
      <c r="E75" s="63" t="s">
        <v>39</v>
      </c>
      <c r="F75" s="65" t="s">
        <v>17</v>
      </c>
      <c r="G75" s="66" t="s">
        <v>11</v>
      </c>
      <c r="H75" s="67" t="s">
        <v>10</v>
      </c>
      <c r="I75" s="66" t="s">
        <v>57</v>
      </c>
      <c r="J75" s="175">
        <v>42989</v>
      </c>
      <c r="K75" s="60">
        <v>900</v>
      </c>
      <c r="L75" s="180">
        <v>7260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178"/>
      <c r="B76" s="50">
        <v>3</v>
      </c>
      <c r="C76" s="50">
        <v>0</v>
      </c>
      <c r="D76" s="50">
        <v>1</v>
      </c>
      <c r="E76" s="51" t="s">
        <v>46</v>
      </c>
      <c r="F76" s="50" t="s">
        <v>18</v>
      </c>
      <c r="G76" s="122" t="s">
        <v>47</v>
      </c>
      <c r="H76" s="123" t="s">
        <v>138</v>
      </c>
      <c r="I76" s="80" t="s">
        <v>139</v>
      </c>
      <c r="J76" s="129" t="s">
        <v>140</v>
      </c>
      <c r="K76" s="124">
        <v>2400</v>
      </c>
      <c r="L76" s="18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178"/>
      <c r="B77" s="50">
        <v>0</v>
      </c>
      <c r="C77" s="50">
        <v>1</v>
      </c>
      <c r="D77" s="50">
        <v>0</v>
      </c>
      <c r="E77" s="51" t="s">
        <v>32</v>
      </c>
      <c r="F77" s="50" t="s">
        <v>31</v>
      </c>
      <c r="G77" s="122" t="s">
        <v>141</v>
      </c>
      <c r="H77" s="123" t="s">
        <v>115</v>
      </c>
      <c r="I77" s="80" t="s">
        <v>52</v>
      </c>
      <c r="J77" s="129">
        <v>43005</v>
      </c>
      <c r="K77" s="124">
        <v>180</v>
      </c>
      <c r="L77" s="18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178"/>
      <c r="B78" s="50">
        <v>2</v>
      </c>
      <c r="C78" s="50">
        <v>0</v>
      </c>
      <c r="D78" s="50">
        <v>1</v>
      </c>
      <c r="E78" s="51" t="s">
        <v>46</v>
      </c>
      <c r="F78" s="50" t="s">
        <v>31</v>
      </c>
      <c r="G78" s="52" t="s">
        <v>79</v>
      </c>
      <c r="H78" s="183" t="s">
        <v>142</v>
      </c>
      <c r="I78" s="185" t="s">
        <v>143</v>
      </c>
      <c r="J78" s="187">
        <v>43005</v>
      </c>
      <c r="K78" s="124">
        <v>1440</v>
      </c>
      <c r="L78" s="18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178"/>
      <c r="B79" s="50">
        <v>2</v>
      </c>
      <c r="C79" s="50">
        <v>0</v>
      </c>
      <c r="D79" s="50">
        <v>1</v>
      </c>
      <c r="E79" s="51" t="s">
        <v>46</v>
      </c>
      <c r="F79" s="130" t="s">
        <v>31</v>
      </c>
      <c r="G79" s="72" t="s">
        <v>121</v>
      </c>
      <c r="H79" s="184"/>
      <c r="I79" s="186"/>
      <c r="J79" s="188"/>
      <c r="K79" s="124">
        <v>1440</v>
      </c>
      <c r="L79" s="18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179"/>
      <c r="B80" s="50">
        <v>1</v>
      </c>
      <c r="C80" s="50">
        <v>0</v>
      </c>
      <c r="D80" s="50">
        <v>1</v>
      </c>
      <c r="E80" s="50" t="s">
        <v>37</v>
      </c>
      <c r="F80" s="65" t="s">
        <v>17</v>
      </c>
      <c r="G80" s="66" t="s">
        <v>11</v>
      </c>
      <c r="H80" s="176" t="s">
        <v>10</v>
      </c>
      <c r="I80" s="80" t="s">
        <v>53</v>
      </c>
      <c r="J80" s="175">
        <v>43006</v>
      </c>
      <c r="K80" s="75">
        <v>900</v>
      </c>
      <c r="L80" s="18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263" t="s">
        <v>145</v>
      </c>
      <c r="B81" s="264">
        <v>1</v>
      </c>
      <c r="C81" s="264">
        <v>0</v>
      </c>
      <c r="D81" s="264">
        <v>0</v>
      </c>
      <c r="E81" s="265" t="s">
        <v>32</v>
      </c>
      <c r="F81" s="266" t="s">
        <v>31</v>
      </c>
      <c r="G81" s="267" t="s">
        <v>141</v>
      </c>
      <c r="H81" s="268" t="s">
        <v>146</v>
      </c>
      <c r="I81" s="269" t="s">
        <v>147</v>
      </c>
      <c r="J81" s="270" t="s">
        <v>148</v>
      </c>
      <c r="K81" s="271">
        <v>360</v>
      </c>
      <c r="L81" s="272">
        <v>6240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5.75" thickBot="1" x14ac:dyDescent="0.3">
      <c r="A82" s="273"/>
      <c r="B82" s="264">
        <v>1</v>
      </c>
      <c r="C82" s="264">
        <v>0</v>
      </c>
      <c r="D82" s="264">
        <v>0</v>
      </c>
      <c r="E82" s="274" t="s">
        <v>32</v>
      </c>
      <c r="F82" s="264" t="s">
        <v>31</v>
      </c>
      <c r="G82" s="275" t="s">
        <v>13</v>
      </c>
      <c r="H82" s="276"/>
      <c r="I82" s="277"/>
      <c r="J82" s="278"/>
      <c r="K82" s="279">
        <v>360</v>
      </c>
      <c r="L82" s="28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5.75" thickBot="1" x14ac:dyDescent="0.3">
      <c r="A83" s="273"/>
      <c r="B83" s="264">
        <v>0</v>
      </c>
      <c r="C83" s="264">
        <v>1</v>
      </c>
      <c r="D83" s="264">
        <v>1</v>
      </c>
      <c r="E83" s="274" t="s">
        <v>46</v>
      </c>
      <c r="F83" s="264" t="s">
        <v>31</v>
      </c>
      <c r="G83" s="275" t="s">
        <v>43</v>
      </c>
      <c r="H83" s="281" t="s">
        <v>115</v>
      </c>
      <c r="I83" s="282" t="s">
        <v>149</v>
      </c>
      <c r="J83" s="283">
        <v>43013</v>
      </c>
      <c r="K83" s="279">
        <v>540</v>
      </c>
      <c r="L83" s="28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5.75" thickBot="1" x14ac:dyDescent="0.3">
      <c r="A84" s="273"/>
      <c r="B84" s="264">
        <v>1</v>
      </c>
      <c r="C84" s="264">
        <v>0</v>
      </c>
      <c r="D84" s="264">
        <v>1</v>
      </c>
      <c r="E84" s="265" t="s">
        <v>39</v>
      </c>
      <c r="F84" s="266" t="s">
        <v>17</v>
      </c>
      <c r="G84" s="267" t="s">
        <v>11</v>
      </c>
      <c r="H84" s="284" t="s">
        <v>10</v>
      </c>
      <c r="I84" s="267" t="s">
        <v>150</v>
      </c>
      <c r="J84" s="285">
        <v>43017</v>
      </c>
      <c r="K84" s="279">
        <v>900</v>
      </c>
      <c r="L84" s="28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5.75" thickBot="1" x14ac:dyDescent="0.3">
      <c r="A85" s="273"/>
      <c r="B85" s="264">
        <v>3</v>
      </c>
      <c r="C85" s="264">
        <v>0</v>
      </c>
      <c r="D85" s="264">
        <v>1</v>
      </c>
      <c r="E85" s="274" t="s">
        <v>32</v>
      </c>
      <c r="F85" s="11" t="s">
        <v>31</v>
      </c>
      <c r="G85" s="286" t="s">
        <v>35</v>
      </c>
      <c r="H85" s="287" t="s">
        <v>151</v>
      </c>
      <c r="I85" s="288" t="s">
        <v>152</v>
      </c>
      <c r="J85" s="289" t="s">
        <v>153</v>
      </c>
      <c r="K85" s="279">
        <v>1920</v>
      </c>
      <c r="L85" s="28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25">
      <c r="A86" s="273"/>
      <c r="B86" s="263">
        <v>0</v>
      </c>
      <c r="C86" s="263">
        <v>1</v>
      </c>
      <c r="D86" s="263">
        <v>1</v>
      </c>
      <c r="E86" s="263" t="s">
        <v>46</v>
      </c>
      <c r="F86" s="263" t="s">
        <v>31</v>
      </c>
      <c r="G86" s="290" t="s">
        <v>43</v>
      </c>
      <c r="H86" s="291" t="s">
        <v>154</v>
      </c>
      <c r="I86" s="288" t="s">
        <v>155</v>
      </c>
      <c r="J86" s="270">
        <v>43018</v>
      </c>
      <c r="K86" s="292">
        <v>720</v>
      </c>
      <c r="L86" s="28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5.75" thickBot="1" x14ac:dyDescent="0.3">
      <c r="A87" s="273"/>
      <c r="B87" s="293"/>
      <c r="C87" s="293"/>
      <c r="D87" s="293"/>
      <c r="E87" s="293"/>
      <c r="F87" s="293"/>
      <c r="G87" s="294"/>
      <c r="H87" s="295"/>
      <c r="I87" s="296" t="s">
        <v>156</v>
      </c>
      <c r="J87" s="278"/>
      <c r="K87" s="297"/>
      <c r="L87" s="28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5.75" thickBot="1" x14ac:dyDescent="0.3">
      <c r="A88" s="273"/>
      <c r="B88" s="264">
        <v>1</v>
      </c>
      <c r="C88" s="264">
        <v>0</v>
      </c>
      <c r="D88" s="264">
        <v>0</v>
      </c>
      <c r="E88" s="265" t="s">
        <v>32</v>
      </c>
      <c r="F88" s="266" t="s">
        <v>31</v>
      </c>
      <c r="G88" s="267" t="s">
        <v>141</v>
      </c>
      <c r="H88" s="291" t="s">
        <v>157</v>
      </c>
      <c r="I88" s="298" t="s">
        <v>158</v>
      </c>
      <c r="J88" s="270">
        <v>43028</v>
      </c>
      <c r="K88" s="299">
        <v>180</v>
      </c>
      <c r="L88" s="28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5.75" thickBot="1" x14ac:dyDescent="0.3">
      <c r="A89" s="273"/>
      <c r="B89" s="264">
        <v>1</v>
      </c>
      <c r="C89" s="264">
        <v>0</v>
      </c>
      <c r="D89" s="264">
        <v>0</v>
      </c>
      <c r="E89" s="274" t="s">
        <v>32</v>
      </c>
      <c r="F89" s="264" t="s">
        <v>31</v>
      </c>
      <c r="G89" s="275" t="s">
        <v>13</v>
      </c>
      <c r="H89" s="295"/>
      <c r="I89" s="275" t="s">
        <v>159</v>
      </c>
      <c r="J89" s="278"/>
      <c r="K89" s="300">
        <v>180</v>
      </c>
      <c r="L89" s="28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5.75" thickBot="1" x14ac:dyDescent="0.3">
      <c r="A90" s="273"/>
      <c r="B90" s="264">
        <v>0</v>
      </c>
      <c r="C90" s="264">
        <v>1</v>
      </c>
      <c r="D90" s="264">
        <v>0</v>
      </c>
      <c r="E90" s="274" t="s">
        <v>32</v>
      </c>
      <c r="F90" s="264" t="s">
        <v>31</v>
      </c>
      <c r="G90" s="275" t="s">
        <v>141</v>
      </c>
      <c r="H90" s="281" t="s">
        <v>115</v>
      </c>
      <c r="I90" s="301" t="s">
        <v>52</v>
      </c>
      <c r="J90" s="302">
        <v>43033</v>
      </c>
      <c r="K90" s="279">
        <v>180</v>
      </c>
      <c r="L90" s="28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5.75" thickBot="1" x14ac:dyDescent="0.3">
      <c r="A91" s="293"/>
      <c r="B91" s="264">
        <v>1</v>
      </c>
      <c r="C91" s="264">
        <v>0</v>
      </c>
      <c r="D91" s="264">
        <v>1</v>
      </c>
      <c r="E91" s="264" t="s">
        <v>37</v>
      </c>
      <c r="F91" s="266" t="s">
        <v>17</v>
      </c>
      <c r="G91" s="267" t="s">
        <v>11</v>
      </c>
      <c r="H91" s="303" t="s">
        <v>10</v>
      </c>
      <c r="I91" s="301" t="s">
        <v>53</v>
      </c>
      <c r="J91" s="285">
        <v>43035</v>
      </c>
      <c r="K91" s="304">
        <v>900</v>
      </c>
      <c r="L91" s="30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5.75" thickBot="1" x14ac:dyDescent="0.3">
      <c r="A92" s="44" t="s">
        <v>1</v>
      </c>
      <c r="B92" s="45">
        <f>SUM(B5:B91)</f>
        <v>150</v>
      </c>
      <c r="C92" s="45">
        <f t="shared" ref="C92:D92" si="0">SUM(C5:C91)</f>
        <v>19</v>
      </c>
      <c r="D92" s="45">
        <f t="shared" si="0"/>
        <v>48</v>
      </c>
      <c r="E92" s="46" t="s">
        <v>2</v>
      </c>
      <c r="F92" s="47" t="s">
        <v>2</v>
      </c>
      <c r="G92" s="47" t="s">
        <v>2</v>
      </c>
      <c r="H92" s="47" t="s">
        <v>2</v>
      </c>
      <c r="I92" s="47" t="s">
        <v>2</v>
      </c>
      <c r="J92" s="48" t="s">
        <v>2</v>
      </c>
      <c r="K92" s="47">
        <f>SUM(K5:K91)</f>
        <v>94950</v>
      </c>
      <c r="L92" s="47">
        <f>SUM(L5:L91)</f>
        <v>94950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x14ac:dyDescent="0.25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x14ac:dyDescent="0.25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38.25" x14ac:dyDescent="0.25">
      <c r="A95" s="230" t="s">
        <v>23</v>
      </c>
      <c r="B95" s="230"/>
      <c r="C95" s="27" t="s">
        <v>24</v>
      </c>
      <c r="D95" s="27" t="s">
        <v>25</v>
      </c>
      <c r="E95" s="25" t="s">
        <v>26</v>
      </c>
      <c r="F95" s="25" t="s">
        <v>27</v>
      </c>
      <c r="G95" s="25" t="s">
        <v>28</v>
      </c>
      <c r="H95" s="26" t="s">
        <v>29</v>
      </c>
      <c r="I95" s="23"/>
      <c r="J95" s="20"/>
      <c r="K95" s="231"/>
      <c r="L95" s="23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x14ac:dyDescent="0.25">
      <c r="A96" s="228" t="s">
        <v>17</v>
      </c>
      <c r="B96" s="228"/>
      <c r="C96" s="7">
        <v>25</v>
      </c>
      <c r="D96" s="7">
        <v>6</v>
      </c>
      <c r="E96" s="8">
        <f>SUM(K7,K8,K14,K16,K21,K24,K26,K27,K32,K37,K38,K40,K44:K45,K50,K52,K53,K55,K63:K64,K71:K72,K75,K80,K84,K91)</f>
        <v>26025</v>
      </c>
      <c r="F96" s="7">
        <f>SUM(B7:B8,B14,B16,B21,B24,B27,B32,B37:B38,B40,B44:B45,B50,B52,B53,C55,B63:B64,B71:B72,D75,D80,B84,B91)</f>
        <v>27</v>
      </c>
      <c r="G96" s="7">
        <f>SUM(C26,C63,C72)</f>
        <v>3</v>
      </c>
      <c r="H96" s="19">
        <v>24</v>
      </c>
      <c r="I96" s="24"/>
      <c r="J96" s="21"/>
      <c r="K96" s="231"/>
      <c r="L96" s="23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x14ac:dyDescent="0.25">
      <c r="A97" s="228" t="s">
        <v>18</v>
      </c>
      <c r="B97" s="228"/>
      <c r="C97" s="7">
        <v>6</v>
      </c>
      <c r="D97" s="7">
        <v>1</v>
      </c>
      <c r="E97" s="8">
        <f>SUM(K12,K25,K31,K39,K66,K76)</f>
        <v>12075</v>
      </c>
      <c r="F97" s="7">
        <f>SUM(B12,B31,B39,B66,B76)</f>
        <v>14</v>
      </c>
      <c r="G97" s="7">
        <f>SUM(C25)</f>
        <v>1</v>
      </c>
      <c r="H97" s="19">
        <v>6</v>
      </c>
      <c r="I97" s="24"/>
      <c r="J97" s="21"/>
      <c r="K97" s="22"/>
      <c r="L97" s="2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x14ac:dyDescent="0.25">
      <c r="A98" s="228" t="s">
        <v>19</v>
      </c>
      <c r="B98" s="228"/>
      <c r="C98" s="7">
        <v>50</v>
      </c>
      <c r="D98" s="7">
        <v>8</v>
      </c>
      <c r="E98" s="8">
        <f>SUM(K5:K6,K9:K11,K13,K15,K17:K18,K19:K20,K22:K23,K29:K30,K33,K34,K35,K36,K41,K42,K43,K46:K49,K51,K54,K56:K62,K65,K67:K70,K73:K74,K77:K79,K81:K83,K85:K90)</f>
        <v>56850</v>
      </c>
      <c r="F98" s="7">
        <f>SUM(B5:B6,B9:B11,B13,B15,B17:B20,B22:B23,B29:B30,B33:B36,B41:B42,B43,B46:B49,B51,B56:B62,B65,B67:B70,B73:B74,B77:B79,B81:B83,B85:B90)</f>
        <v>108</v>
      </c>
      <c r="G98" s="7">
        <f>SUM(C5:C6,C9:C11,C13,C15,C33,C41:C42,C54,C65,C73:C74,C77,C83:C90)</f>
        <v>15</v>
      </c>
      <c r="H98" s="19">
        <v>18</v>
      </c>
      <c r="I98" s="24"/>
      <c r="J98" s="21"/>
      <c r="K98" s="229"/>
      <c r="L98" s="22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x14ac:dyDescent="0.25">
      <c r="A99" s="228" t="s">
        <v>20</v>
      </c>
      <c r="B99" s="228"/>
      <c r="C99" s="7"/>
      <c r="D99" s="7"/>
      <c r="E99" s="8"/>
      <c r="F99" s="7"/>
      <c r="G99" s="7"/>
      <c r="H99" s="7"/>
      <c r="I99" s="24"/>
      <c r="J99" s="21"/>
      <c r="K99" s="229"/>
      <c r="L99" s="22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x14ac:dyDescent="0.25">
      <c r="A100" s="1"/>
      <c r="B100" s="1"/>
      <c r="C100" s="17"/>
      <c r="D100" s="1"/>
      <c r="E100" s="1"/>
      <c r="F100" s="1"/>
      <c r="G100" s="3"/>
      <c r="H100" s="3"/>
      <c r="I100" s="18"/>
      <c r="J100" s="18"/>
      <c r="K100" s="18"/>
      <c r="L100" s="18"/>
      <c r="M100" s="1"/>
    </row>
    <row r="101" spans="1:96" x14ac:dyDescent="0.25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1"/>
    </row>
    <row r="102" spans="1:96" x14ac:dyDescent="0.25">
      <c r="A102" s="1"/>
      <c r="B102" s="1"/>
      <c r="C102" s="1"/>
      <c r="D102" s="1"/>
      <c r="E102" s="49"/>
      <c r="F102" s="1"/>
      <c r="G102" s="1"/>
      <c r="H102" s="1"/>
      <c r="I102" s="3"/>
      <c r="J102" s="3"/>
      <c r="K102" s="3"/>
      <c r="L102" s="3"/>
      <c r="M102" s="1"/>
    </row>
    <row r="103" spans="1:96" x14ac:dyDescent="0.25">
      <c r="A103" s="1"/>
      <c r="B103" s="1"/>
      <c r="C103" s="1"/>
      <c r="D103" s="1"/>
      <c r="E103" s="33"/>
      <c r="F103" s="1"/>
      <c r="G103" s="3"/>
      <c r="H103" s="3"/>
      <c r="I103" s="3"/>
      <c r="J103" s="3"/>
      <c r="K103" s="3"/>
      <c r="L103" s="3"/>
      <c r="M103" s="1"/>
    </row>
    <row r="104" spans="1:96" x14ac:dyDescent="0.25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1"/>
    </row>
    <row r="105" spans="1:96" x14ac:dyDescent="0.25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1"/>
    </row>
    <row r="106" spans="1:96" x14ac:dyDescent="0.25">
      <c r="A106" s="1"/>
      <c r="B106" s="1"/>
      <c r="C106" s="1"/>
      <c r="D106" s="1"/>
      <c r="E106" s="1"/>
      <c r="F106" s="1"/>
      <c r="G106" s="3"/>
      <c r="H106" s="3"/>
      <c r="I106" s="3"/>
      <c r="J106" s="3"/>
      <c r="K106" s="3"/>
      <c r="L106" s="3"/>
      <c r="M106" s="1"/>
    </row>
    <row r="107" spans="1:96" x14ac:dyDescent="0.25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1"/>
    </row>
    <row r="108" spans="1:96" x14ac:dyDescent="0.25">
      <c r="A108" s="1"/>
      <c r="B108" s="1"/>
      <c r="C108" s="1"/>
      <c r="D108" s="1"/>
      <c r="E108" s="1"/>
      <c r="F108" s="1"/>
      <c r="G108" s="3"/>
      <c r="H108" s="3"/>
      <c r="I108" s="3"/>
      <c r="J108" s="3"/>
      <c r="K108" s="3"/>
      <c r="L108" s="3"/>
      <c r="M108" s="1"/>
    </row>
    <row r="109" spans="1:96" x14ac:dyDescent="0.25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1"/>
    </row>
    <row r="110" spans="1:96" x14ac:dyDescent="0.25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1"/>
    </row>
    <row r="111" spans="1:96" x14ac:dyDescent="0.25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1"/>
    </row>
    <row r="112" spans="1:96" x14ac:dyDescent="0.25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1"/>
    </row>
    <row r="113" spans="1:13" x14ac:dyDescent="0.25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1"/>
    </row>
    <row r="114" spans="1:13" x14ac:dyDescent="0.25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1"/>
    </row>
    <row r="115" spans="1:13" x14ac:dyDescent="0.25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1"/>
    </row>
    <row r="116" spans="1:13" x14ac:dyDescent="0.25">
      <c r="A116" s="1"/>
      <c r="B116" s="1"/>
      <c r="C116" s="1"/>
      <c r="D116" s="1"/>
      <c r="E116" s="1"/>
      <c r="F116" s="1"/>
      <c r="G116" s="3"/>
      <c r="H116" s="3"/>
      <c r="I116" s="3"/>
      <c r="J116" s="3"/>
      <c r="K116" s="3"/>
      <c r="L116" s="3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3"/>
      <c r="L117" s="3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M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M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M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M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M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M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M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M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M2320" s="1"/>
    </row>
    <row r="2321" spans="1:13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M2321" s="1"/>
    </row>
    <row r="2322" spans="1:13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M2322" s="1"/>
    </row>
    <row r="2323" spans="1:13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3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3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3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3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3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  <row r="2329" spans="1:13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3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3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3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3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3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3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3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  <row r="2337" spans="1:11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</row>
    <row r="2338" spans="1:11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</row>
    <row r="2339" spans="1:11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</row>
  </sheetData>
  <mergeCells count="100">
    <mergeCell ref="A81:A91"/>
    <mergeCell ref="H81:H82"/>
    <mergeCell ref="I81:I82"/>
    <mergeCell ref="J81:J82"/>
    <mergeCell ref="L81:L91"/>
    <mergeCell ref="B86:B87"/>
    <mergeCell ref="C86:C87"/>
    <mergeCell ref="D86:D87"/>
    <mergeCell ref="E86:E87"/>
    <mergeCell ref="F86:F87"/>
    <mergeCell ref="G86:G87"/>
    <mergeCell ref="H86:H87"/>
    <mergeCell ref="J86:J87"/>
    <mergeCell ref="K86:K87"/>
    <mergeCell ref="H88:H89"/>
    <mergeCell ref="J88:J89"/>
    <mergeCell ref="A63:A74"/>
    <mergeCell ref="L63:L74"/>
    <mergeCell ref="H67:H68"/>
    <mergeCell ref="J67:J68"/>
    <mergeCell ref="H69:H70"/>
    <mergeCell ref="J69:J70"/>
    <mergeCell ref="H72:H74"/>
    <mergeCell ref="L43:L52"/>
    <mergeCell ref="A43:A52"/>
    <mergeCell ref="H49:H51"/>
    <mergeCell ref="I49:I51"/>
    <mergeCell ref="J49:J51"/>
    <mergeCell ref="A33:A42"/>
    <mergeCell ref="L33:L42"/>
    <mergeCell ref="H34:H35"/>
    <mergeCell ref="H36:H37"/>
    <mergeCell ref="H41:H42"/>
    <mergeCell ref="A1:L2"/>
    <mergeCell ref="A3:L3"/>
    <mergeCell ref="A5:A7"/>
    <mergeCell ref="L5:L7"/>
    <mergeCell ref="H5:H6"/>
    <mergeCell ref="J5:J6"/>
    <mergeCell ref="A99:B99"/>
    <mergeCell ref="K99:L99"/>
    <mergeCell ref="A98:B98"/>
    <mergeCell ref="K98:L98"/>
    <mergeCell ref="A95:B95"/>
    <mergeCell ref="K95:L95"/>
    <mergeCell ref="A96:B96"/>
    <mergeCell ref="K96:L96"/>
    <mergeCell ref="A97:B97"/>
    <mergeCell ref="A24:A32"/>
    <mergeCell ref="A8:A14"/>
    <mergeCell ref="L8:L14"/>
    <mergeCell ref="J9:J10"/>
    <mergeCell ref="I9:I10"/>
    <mergeCell ref="H9:H10"/>
    <mergeCell ref="A15:A23"/>
    <mergeCell ref="L15:L23"/>
    <mergeCell ref="H17:H18"/>
    <mergeCell ref="J17:J18"/>
    <mergeCell ref="H19:H20"/>
    <mergeCell ref="J19:J20"/>
    <mergeCell ref="H22:H23"/>
    <mergeCell ref="J22:J23"/>
    <mergeCell ref="L24:L32"/>
    <mergeCell ref="B27:B28"/>
    <mergeCell ref="C27:C28"/>
    <mergeCell ref="D27:D28"/>
    <mergeCell ref="E27:E28"/>
    <mergeCell ref="F27:F28"/>
    <mergeCell ref="G27:G28"/>
    <mergeCell ref="H27:H28"/>
    <mergeCell ref="J27:J28"/>
    <mergeCell ref="K27:K28"/>
    <mergeCell ref="I29:I30"/>
    <mergeCell ref="J29:J30"/>
    <mergeCell ref="A53:A62"/>
    <mergeCell ref="H56:H57"/>
    <mergeCell ref="J56:J57"/>
    <mergeCell ref="B58:B59"/>
    <mergeCell ref="C58:C59"/>
    <mergeCell ref="D58:D59"/>
    <mergeCell ref="F58:F59"/>
    <mergeCell ref="G58:G59"/>
    <mergeCell ref="H58:H59"/>
    <mergeCell ref="I58:I59"/>
    <mergeCell ref="J58:J59"/>
    <mergeCell ref="B61:B62"/>
    <mergeCell ref="C61:C62"/>
    <mergeCell ref="D61:D62"/>
    <mergeCell ref="E61:E62"/>
    <mergeCell ref="F61:F62"/>
    <mergeCell ref="G61:G62"/>
    <mergeCell ref="H61:H62"/>
    <mergeCell ref="J61:J62"/>
    <mergeCell ref="K61:K62"/>
    <mergeCell ref="L53:L62"/>
    <mergeCell ref="A75:A80"/>
    <mergeCell ref="L75:L80"/>
    <mergeCell ref="H78:H79"/>
    <mergeCell ref="I78:I79"/>
    <mergeCell ref="J78:J79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2017-11-24T10:35:05Z</cp:lastPrinted>
  <dcterms:created xsi:type="dcterms:W3CDTF">2014-06-16T13:21:53Z</dcterms:created>
  <dcterms:modified xsi:type="dcterms:W3CDTF">2017-11-24T10:35:14Z</dcterms:modified>
</cp:coreProperties>
</file>